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6035" windowHeight="9765"/>
  </bookViews>
  <sheets>
    <sheet name="HUH_All" sheetId="1" r:id="rId1"/>
    <sheet name="Tables" sheetId="2" r:id="rId2"/>
  </sheets>
  <calcPr calcId="125725"/>
</workbook>
</file>

<file path=xl/calcChain.xml><?xml version="1.0" encoding="utf-8"?>
<calcChain xmlns="http://schemas.openxmlformats.org/spreadsheetml/2006/main">
  <c r="P7" i="1"/>
  <c r="O7"/>
  <c r="O6"/>
  <c r="P6" s="1"/>
  <c r="O5"/>
  <c r="O8" s="1"/>
  <c r="O6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K152" s="1"/>
  <c r="J153"/>
  <c r="J154"/>
  <c r="J155"/>
  <c r="J156"/>
  <c r="K156" s="1"/>
  <c r="J157"/>
  <c r="J158"/>
  <c r="J159"/>
  <c r="J160"/>
  <c r="K160" s="1"/>
  <c r="J161"/>
  <c r="J162"/>
  <c r="J163"/>
  <c r="J164"/>
  <c r="K164" s="1"/>
  <c r="J165"/>
  <c r="J166"/>
  <c r="J167"/>
  <c r="J168"/>
  <c r="K168" s="1"/>
  <c r="J169"/>
  <c r="J170"/>
  <c r="J171"/>
  <c r="J172"/>
  <c r="K172" s="1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4"/>
  <c r="P5" l="1"/>
  <c r="K148"/>
  <c r="K144"/>
  <c r="K140"/>
  <c r="K136"/>
  <c r="K132"/>
  <c r="K128"/>
  <c r="K124"/>
  <c r="K120"/>
  <c r="K116"/>
  <c r="K112"/>
  <c r="K108"/>
  <c r="K104"/>
  <c r="K100"/>
  <c r="K96"/>
  <c r="K92"/>
  <c r="K88"/>
  <c r="K84"/>
  <c r="K80"/>
  <c r="K76"/>
  <c r="K72"/>
  <c r="K68"/>
  <c r="K64"/>
  <c r="K60"/>
  <c r="K56"/>
  <c r="K52"/>
  <c r="K48"/>
  <c r="K44"/>
  <c r="K40"/>
  <c r="K36"/>
  <c r="K32"/>
  <c r="K28"/>
  <c r="K24"/>
  <c r="K20"/>
  <c r="K16"/>
  <c r="K12"/>
  <c r="K8"/>
  <c r="K4"/>
  <c r="K169"/>
  <c r="K165"/>
  <c r="K161"/>
  <c r="K157"/>
  <c r="K153"/>
  <c r="K149"/>
  <c r="K145"/>
  <c r="K141"/>
  <c r="K137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5"/>
  <c r="K21"/>
  <c r="K17"/>
  <c r="K13"/>
  <c r="K9"/>
  <c r="K5"/>
  <c r="K170"/>
  <c r="K166"/>
  <c r="K162"/>
  <c r="K158"/>
  <c r="K154"/>
  <c r="K150"/>
  <c r="K146"/>
  <c r="K142"/>
  <c r="K138"/>
  <c r="K134"/>
  <c r="K130"/>
  <c r="K126"/>
  <c r="K122"/>
  <c r="K118"/>
  <c r="K114"/>
  <c r="K110"/>
  <c r="K106"/>
  <c r="K102"/>
  <c r="K98"/>
  <c r="K94"/>
  <c r="K90"/>
  <c r="K86"/>
  <c r="K82"/>
  <c r="K78"/>
  <c r="K74"/>
  <c r="K70"/>
  <c r="K66"/>
  <c r="K62"/>
  <c r="K58"/>
  <c r="K54"/>
  <c r="K50"/>
  <c r="K46"/>
  <c r="K42"/>
  <c r="K38"/>
  <c r="K34"/>
  <c r="K30"/>
  <c r="K26"/>
  <c r="K22"/>
  <c r="K18"/>
  <c r="K14"/>
  <c r="K10"/>
  <c r="K6"/>
  <c r="K171"/>
  <c r="K167"/>
  <c r="K163"/>
  <c r="K159"/>
  <c r="K155"/>
  <c r="K151"/>
  <c r="K147"/>
  <c r="K143"/>
  <c r="K139"/>
  <c r="K135"/>
  <c r="K131"/>
  <c r="K127"/>
  <c r="K123"/>
  <c r="K119"/>
  <c r="K115"/>
  <c r="K111"/>
  <c r="K107"/>
  <c r="K103"/>
  <c r="K99"/>
  <c r="K95"/>
  <c r="K91"/>
  <c r="K87"/>
  <c r="K83"/>
  <c r="K79"/>
  <c r="K75"/>
  <c r="K71"/>
  <c r="K67"/>
  <c r="K63"/>
  <c r="K59"/>
  <c r="K55"/>
  <c r="K51"/>
  <c r="K47"/>
  <c r="K43"/>
  <c r="K39"/>
  <c r="K35"/>
  <c r="K31"/>
  <c r="K27"/>
  <c r="K23"/>
  <c r="K19"/>
  <c r="K15"/>
  <c r="K11"/>
  <c r="K7"/>
  <c r="K173" l="1"/>
  <c r="P4" s="1"/>
</calcChain>
</file>

<file path=xl/sharedStrings.xml><?xml version="1.0" encoding="utf-8"?>
<sst xmlns="http://schemas.openxmlformats.org/spreadsheetml/2006/main" count="725" uniqueCount="232">
  <si>
    <t xml:space="preserve"> Check</t>
  </si>
  <si>
    <t xml:space="preserve"> Raise 3x</t>
  </si>
  <si>
    <t>Perms</t>
  </si>
  <si>
    <t>Basic Strategy</t>
  </si>
  <si>
    <t>p</t>
  </si>
  <si>
    <t>Best EV</t>
  </si>
  <si>
    <t>Total:</t>
  </si>
  <si>
    <t>Player's Cards</t>
  </si>
  <si>
    <t>Short</t>
  </si>
  <si>
    <t>EV Check</t>
  </si>
  <si>
    <t>EV Raise 3x</t>
  </si>
  <si>
    <t>p*Best EV</t>
  </si>
  <si>
    <t>2c</t>
  </si>
  <si>
    <t>3d</t>
  </si>
  <si>
    <t>2/3 o</t>
  </si>
  <si>
    <t>4d</t>
  </si>
  <si>
    <t>2/4 o</t>
  </si>
  <si>
    <t>5d</t>
  </si>
  <si>
    <t>2/5 o</t>
  </si>
  <si>
    <t>6d</t>
  </si>
  <si>
    <t>2/6 o</t>
  </si>
  <si>
    <t>7d</t>
  </si>
  <si>
    <t>2/7 o</t>
  </si>
  <si>
    <t>8d</t>
  </si>
  <si>
    <t>2/8 o</t>
  </si>
  <si>
    <t>9d</t>
  </si>
  <si>
    <t>2/9 o</t>
  </si>
  <si>
    <t>Td</t>
  </si>
  <si>
    <t>2/T o</t>
  </si>
  <si>
    <t>Jd</t>
  </si>
  <si>
    <t>2/J o</t>
  </si>
  <si>
    <t>Qd</t>
  </si>
  <si>
    <t>2/Q o</t>
  </si>
  <si>
    <t>Kd</t>
  </si>
  <si>
    <t>2/K o</t>
  </si>
  <si>
    <t>Ad</t>
  </si>
  <si>
    <t>2/A o</t>
  </si>
  <si>
    <t>3c</t>
  </si>
  <si>
    <t>3/4 o</t>
  </si>
  <si>
    <t>3/5 o</t>
  </si>
  <si>
    <t>3/6 o</t>
  </si>
  <si>
    <t>3/7 o</t>
  </si>
  <si>
    <t>3/8 o</t>
  </si>
  <si>
    <t>3/9 o</t>
  </si>
  <si>
    <t>3/T o</t>
  </si>
  <si>
    <t>3/J o</t>
  </si>
  <si>
    <t>3/Q o</t>
  </si>
  <si>
    <t>3/K o</t>
  </si>
  <si>
    <t>3/A o</t>
  </si>
  <si>
    <t>4c</t>
  </si>
  <si>
    <t>4/5 o</t>
  </si>
  <si>
    <t>4/6 o</t>
  </si>
  <si>
    <t>4/7 o</t>
  </si>
  <si>
    <t>4/8 o</t>
  </si>
  <si>
    <t>4/9 o</t>
  </si>
  <si>
    <t>4/T o</t>
  </si>
  <si>
    <t>4/J o</t>
  </si>
  <si>
    <t>4/Q o</t>
  </si>
  <si>
    <t>4/K o</t>
  </si>
  <si>
    <t>4/A o</t>
  </si>
  <si>
    <t>5c</t>
  </si>
  <si>
    <t>5/6 o</t>
  </si>
  <si>
    <t>5/7 o</t>
  </si>
  <si>
    <t>5/8 o</t>
  </si>
  <si>
    <t>5/9 o</t>
  </si>
  <si>
    <t>5/T o</t>
  </si>
  <si>
    <t>5/J o</t>
  </si>
  <si>
    <t>5/Q o</t>
  </si>
  <si>
    <t>5/K o</t>
  </si>
  <si>
    <t>5/A o</t>
  </si>
  <si>
    <t>6c</t>
  </si>
  <si>
    <t>6/7 o</t>
  </si>
  <si>
    <t>6/8 o</t>
  </si>
  <si>
    <t>6/9 o</t>
  </si>
  <si>
    <t>6/T o</t>
  </si>
  <si>
    <t>6/J o</t>
  </si>
  <si>
    <t>6/Q o</t>
  </si>
  <si>
    <t>6/K o</t>
  </si>
  <si>
    <t>6/A o</t>
  </si>
  <si>
    <t>7c</t>
  </si>
  <si>
    <t>7/8 o</t>
  </si>
  <si>
    <t>7/9 o</t>
  </si>
  <si>
    <t>7/T o</t>
  </si>
  <si>
    <t>7/J o</t>
  </si>
  <si>
    <t>7/Q o</t>
  </si>
  <si>
    <t>7/K o</t>
  </si>
  <si>
    <t>7/A o</t>
  </si>
  <si>
    <t>8c</t>
  </si>
  <si>
    <t>8/9 o</t>
  </si>
  <si>
    <t>8/T o</t>
  </si>
  <si>
    <t>8/J o</t>
  </si>
  <si>
    <t>8/Q o</t>
  </si>
  <si>
    <t>8/K o</t>
  </si>
  <si>
    <t>8/A o</t>
  </si>
  <si>
    <t>9c</t>
  </si>
  <si>
    <t>9/T o</t>
  </si>
  <si>
    <t>9/J o</t>
  </si>
  <si>
    <t>9/Q o</t>
  </si>
  <si>
    <t>9/K o</t>
  </si>
  <si>
    <t>9/A o</t>
  </si>
  <si>
    <t>Tc</t>
  </si>
  <si>
    <t>T/J o</t>
  </si>
  <si>
    <t>T/Q o</t>
  </si>
  <si>
    <t>T/K o</t>
  </si>
  <si>
    <t>T/A o</t>
  </si>
  <si>
    <t>Jc</t>
  </si>
  <si>
    <t>J/Q o</t>
  </si>
  <si>
    <t>J/K o</t>
  </si>
  <si>
    <t>J/A o</t>
  </si>
  <si>
    <t>Qc</t>
  </si>
  <si>
    <t>Q/K o</t>
  </si>
  <si>
    <t>Q/A o</t>
  </si>
  <si>
    <t>Kc</t>
  </si>
  <si>
    <t>K/A o</t>
  </si>
  <si>
    <t>2/3 s</t>
  </si>
  <si>
    <t>2/4 s</t>
  </si>
  <si>
    <t>2/5 s</t>
  </si>
  <si>
    <t>2/6 s</t>
  </si>
  <si>
    <t>2/7 s</t>
  </si>
  <si>
    <t>2/8 s</t>
  </si>
  <si>
    <t>2/9 s</t>
  </si>
  <si>
    <t>2/T s</t>
  </si>
  <si>
    <t>2/J s</t>
  </si>
  <si>
    <t>2/Q s</t>
  </si>
  <si>
    <t>2/K s</t>
  </si>
  <si>
    <t>Ac</t>
  </si>
  <si>
    <t>2/A s</t>
  </si>
  <si>
    <t>3/4 s</t>
  </si>
  <si>
    <t>3/5 s</t>
  </si>
  <si>
    <t>3/6 s</t>
  </si>
  <si>
    <t>3/7 s</t>
  </si>
  <si>
    <t>3/8 s</t>
  </si>
  <si>
    <t>3/9 s</t>
  </si>
  <si>
    <t>3/T s</t>
  </si>
  <si>
    <t>3/J s</t>
  </si>
  <si>
    <t>3/Q s</t>
  </si>
  <si>
    <t>3/K s</t>
  </si>
  <si>
    <t>3/A s</t>
  </si>
  <si>
    <t>4/5 s</t>
  </si>
  <si>
    <t>4/6 s</t>
  </si>
  <si>
    <t>4/7 s</t>
  </si>
  <si>
    <t>4/8 s</t>
  </si>
  <si>
    <t>4/9 s</t>
  </si>
  <si>
    <t>4/T s</t>
  </si>
  <si>
    <t>4/J s</t>
  </si>
  <si>
    <t>4/Q s</t>
  </si>
  <si>
    <t>4/K s</t>
  </si>
  <si>
    <t>4/A s</t>
  </si>
  <si>
    <t>5/6 s</t>
  </si>
  <si>
    <t>5/7 s</t>
  </si>
  <si>
    <t>5/8 s</t>
  </si>
  <si>
    <t>5/9 s</t>
  </si>
  <si>
    <t>5/T s</t>
  </si>
  <si>
    <t>5/J s</t>
  </si>
  <si>
    <t>5/Q s</t>
  </si>
  <si>
    <t>5/K s</t>
  </si>
  <si>
    <t>5/A s</t>
  </si>
  <si>
    <t>6/7 s</t>
  </si>
  <si>
    <t>6/8 s</t>
  </si>
  <si>
    <t>6/9 s</t>
  </si>
  <si>
    <t>6/T s</t>
  </si>
  <si>
    <t>6/J s</t>
  </si>
  <si>
    <t>6/Q s</t>
  </si>
  <si>
    <t>6/K s</t>
  </si>
  <si>
    <t>6/A s</t>
  </si>
  <si>
    <t>7/8 s</t>
  </si>
  <si>
    <t>7/9 s</t>
  </si>
  <si>
    <t>7/T s</t>
  </si>
  <si>
    <t>7/J s</t>
  </si>
  <si>
    <t>7/Q s</t>
  </si>
  <si>
    <t>7/K s</t>
  </si>
  <si>
    <t>7/A s</t>
  </si>
  <si>
    <t>8/9 s</t>
  </si>
  <si>
    <t>8/T s</t>
  </si>
  <si>
    <t>8/J s</t>
  </si>
  <si>
    <t>8/Q s</t>
  </si>
  <si>
    <t>8/K s</t>
  </si>
  <si>
    <t>8/A s</t>
  </si>
  <si>
    <t>9/T s</t>
  </si>
  <si>
    <t>9/J s</t>
  </si>
  <si>
    <t>9/Q s</t>
  </si>
  <si>
    <t>9/K s</t>
  </si>
  <si>
    <t>9/A s</t>
  </si>
  <si>
    <t>T/J s</t>
  </si>
  <si>
    <t>T/Q s</t>
  </si>
  <si>
    <t>T/K s</t>
  </si>
  <si>
    <t>T/A s</t>
  </si>
  <si>
    <t>J/Q s</t>
  </si>
  <si>
    <t>J/K s</t>
  </si>
  <si>
    <t>J/A s</t>
  </si>
  <si>
    <t>Q/K s</t>
  </si>
  <si>
    <t>Q/A s</t>
  </si>
  <si>
    <t>K/A s</t>
  </si>
  <si>
    <t>2d</t>
  </si>
  <si>
    <t>2/2 p</t>
  </si>
  <si>
    <t>3/3 p</t>
  </si>
  <si>
    <t>4/4 p</t>
  </si>
  <si>
    <t>5/5 p</t>
  </si>
  <si>
    <t>6/6 p</t>
  </si>
  <si>
    <t>7/7 p</t>
  </si>
  <si>
    <t>8/8 p</t>
  </si>
  <si>
    <t>9/9 p</t>
  </si>
  <si>
    <t>T/T p</t>
  </si>
  <si>
    <t>J/J p</t>
  </si>
  <si>
    <t>Q/Q p</t>
  </si>
  <si>
    <t>K/K p</t>
  </si>
  <si>
    <t>A/A p</t>
  </si>
  <si>
    <t>Edge:</t>
  </si>
  <si>
    <t>Check</t>
  </si>
  <si>
    <t>Raise 3x</t>
  </si>
  <si>
    <t>Total</t>
  </si>
  <si>
    <t>Wager Result</t>
  </si>
  <si>
    <t>Winning Hand</t>
  </si>
  <si>
    <t>Dealer Qualifies</t>
  </si>
  <si>
    <t>Ante Pays</t>
  </si>
  <si>
    <t>Play Pays</t>
  </si>
  <si>
    <t>Odds Bet</t>
  </si>
  <si>
    <t>Player</t>
  </si>
  <si>
    <t>Yes</t>
  </si>
  <si>
    <t>1-to-1</t>
  </si>
  <si>
    <t>Win</t>
  </si>
  <si>
    <t>No</t>
  </si>
  <si>
    <t>Push</t>
  </si>
  <si>
    <t>Dealer</t>
  </si>
  <si>
    <t>Lose</t>
  </si>
  <si>
    <t>Bad Beat</t>
  </si>
  <si>
    <t>Tie</t>
  </si>
  <si>
    <t>Any</t>
  </si>
  <si>
    <t>Player has edge</t>
  </si>
  <si>
    <t>Heads-Up Hold'em Combinatorial Analysis</t>
  </si>
  <si>
    <t>Heads-Up Hold'em Combinatorial Analysis Summary</t>
  </si>
  <si>
    <t>Heads-Up Hold'em Payout Schedule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</si>
</sst>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0" xfId="0"/>
    <xf numFmtId="0" fontId="18" fillId="0" borderId="10" xfId="0" applyFont="1" applyBorder="1"/>
    <xf numFmtId="165" fontId="18" fillId="0" borderId="10" xfId="42" applyNumberFormat="1" applyFont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19" fillId="33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3"/>
  <sheetViews>
    <sheetView tabSelected="1" workbookViewId="0"/>
  </sheetViews>
  <sheetFormatPr defaultRowHeight="15"/>
  <cols>
    <col min="1" max="1" width="4.7109375" customWidth="1"/>
    <col min="2" max="3" width="9.140625" customWidth="1"/>
    <col min="4" max="6" width="9.140625" style="1" customWidth="1"/>
    <col min="7" max="11" width="9.140625" customWidth="1"/>
    <col min="14" max="14" width="15.7109375" customWidth="1"/>
    <col min="16" max="16" width="12.7109375" customWidth="1"/>
  </cols>
  <sheetData>
    <row r="2" spans="1:16" ht="15" customHeight="1">
      <c r="B2" s="15" t="s">
        <v>229</v>
      </c>
      <c r="C2" s="15"/>
      <c r="D2" s="15"/>
      <c r="E2" s="15"/>
      <c r="F2" s="15"/>
      <c r="G2" s="15"/>
      <c r="H2" s="15"/>
      <c r="I2" s="15"/>
      <c r="J2" s="15"/>
      <c r="K2" s="15"/>
    </row>
    <row r="3" spans="1:16" ht="30" customHeight="1">
      <c r="B3" s="14" t="s">
        <v>7</v>
      </c>
      <c r="C3" s="14"/>
      <c r="D3" s="7" t="s">
        <v>8</v>
      </c>
      <c r="E3" s="7" t="s">
        <v>3</v>
      </c>
      <c r="F3" s="7" t="s">
        <v>2</v>
      </c>
      <c r="G3" s="7" t="s">
        <v>9</v>
      </c>
      <c r="H3" s="7" t="s">
        <v>10</v>
      </c>
      <c r="I3" s="7" t="s">
        <v>5</v>
      </c>
      <c r="J3" s="7" t="s">
        <v>4</v>
      </c>
      <c r="K3" s="7" t="s">
        <v>11</v>
      </c>
      <c r="N3" s="16" t="s">
        <v>230</v>
      </c>
      <c r="O3" s="16"/>
      <c r="P3" s="16"/>
    </row>
    <row r="4" spans="1:16">
      <c r="B4" s="8" t="s">
        <v>12</v>
      </c>
      <c r="C4" s="8" t="s">
        <v>13</v>
      </c>
      <c r="D4" s="8" t="s">
        <v>14</v>
      </c>
      <c r="E4" s="2" t="s">
        <v>0</v>
      </c>
      <c r="F4" s="2">
        <v>12</v>
      </c>
      <c r="G4" s="3">
        <v>-0.80769555000000004</v>
      </c>
      <c r="H4" s="3">
        <v>-1.8759711100000001</v>
      </c>
      <c r="I4" s="3">
        <f>MAX(G4:H4)</f>
        <v>-0.80769555000000004</v>
      </c>
      <c r="J4" s="3">
        <f>F4/SUM($F$4:$F$172)</f>
        <v>9.0497737556561094E-3</v>
      </c>
      <c r="K4" s="3">
        <f t="shared" ref="K4:K35" si="0">J4*I4</f>
        <v>-7.309461990950227E-3</v>
      </c>
      <c r="N4" s="10"/>
      <c r="O4" s="6" t="s">
        <v>207</v>
      </c>
      <c r="P4" s="11">
        <f>K173</f>
        <v>-2.3584231855203697E-2</v>
      </c>
    </row>
    <row r="5" spans="1:16">
      <c r="B5" s="8" t="s">
        <v>12</v>
      </c>
      <c r="C5" s="8" t="s">
        <v>15</v>
      </c>
      <c r="D5" s="8" t="s">
        <v>16</v>
      </c>
      <c r="E5" s="2" t="s">
        <v>0</v>
      </c>
      <c r="F5" s="2">
        <v>12</v>
      </c>
      <c r="G5" s="3">
        <v>-0.76064405000000002</v>
      </c>
      <c r="H5" s="3">
        <v>-1.7957086499999999</v>
      </c>
      <c r="I5" s="3">
        <f t="shared" ref="I5:I68" si="1">MAX(G5:H5)</f>
        <v>-0.76064405000000002</v>
      </c>
      <c r="J5" s="3">
        <f t="shared" ref="J5:J68" si="2">F5/SUM($F$4:$F$172)</f>
        <v>9.0497737556561094E-3</v>
      </c>
      <c r="K5" s="3">
        <f t="shared" si="0"/>
        <v>-6.8836565610859738E-3</v>
      </c>
      <c r="N5" s="10" t="s">
        <v>208</v>
      </c>
      <c r="O5" s="10">
        <f>SUMIFS(F4:F172,E4:E172," Check")</f>
        <v>910</v>
      </c>
      <c r="P5" s="11">
        <f>O5/1326</f>
        <v>0.68627450980392157</v>
      </c>
    </row>
    <row r="6" spans="1:16">
      <c r="A6" s="9"/>
      <c r="B6" s="8" t="s">
        <v>12</v>
      </c>
      <c r="C6" s="8" t="s">
        <v>17</v>
      </c>
      <c r="D6" s="8" t="s">
        <v>18</v>
      </c>
      <c r="E6" s="2" t="s">
        <v>0</v>
      </c>
      <c r="F6" s="2">
        <v>12</v>
      </c>
      <c r="G6" s="3">
        <v>-0.71465858999999998</v>
      </c>
      <c r="H6" s="3">
        <v>-1.6983830200000001</v>
      </c>
      <c r="I6" s="3">
        <f t="shared" si="1"/>
        <v>-0.71465858999999998</v>
      </c>
      <c r="J6" s="3">
        <f t="shared" si="2"/>
        <v>9.0497737556561094E-3</v>
      </c>
      <c r="K6" s="3">
        <f t="shared" si="0"/>
        <v>-6.4674985520361992E-3</v>
      </c>
      <c r="N6" s="10" t="s">
        <v>209</v>
      </c>
      <c r="O6" s="10">
        <f>SUMIFS(F4:F172,E4:E172, " Raise 3x")</f>
        <v>416</v>
      </c>
      <c r="P6" s="11">
        <f>O6/1326</f>
        <v>0.31372549019607843</v>
      </c>
    </row>
    <row r="7" spans="1:16">
      <c r="A7" s="9"/>
      <c r="B7" s="8" t="s">
        <v>12</v>
      </c>
      <c r="C7" s="8" t="s">
        <v>19</v>
      </c>
      <c r="D7" s="8" t="s">
        <v>20</v>
      </c>
      <c r="E7" s="2" t="s">
        <v>0</v>
      </c>
      <c r="F7" s="2">
        <v>12</v>
      </c>
      <c r="G7" s="3">
        <v>-0.76140110000000005</v>
      </c>
      <c r="H7" s="3">
        <v>-1.7397098200000001</v>
      </c>
      <c r="I7" s="3">
        <f t="shared" si="1"/>
        <v>-0.76140110000000005</v>
      </c>
      <c r="J7" s="3">
        <f t="shared" si="2"/>
        <v>9.0497737556561094E-3</v>
      </c>
      <c r="K7" s="3">
        <f t="shared" si="0"/>
        <v>-6.8905076923076935E-3</v>
      </c>
      <c r="N7" s="10" t="s">
        <v>228</v>
      </c>
      <c r="O7" s="10">
        <f>SUMIFS(F4:F172,I4:I172,"&gt;0")</f>
        <v>506</v>
      </c>
      <c r="P7" s="11">
        <f>O7/1326</f>
        <v>0.38159879336349922</v>
      </c>
    </row>
    <row r="8" spans="1:16">
      <c r="A8" s="9"/>
      <c r="B8" s="8" t="s">
        <v>12</v>
      </c>
      <c r="C8" s="8" t="s">
        <v>21</v>
      </c>
      <c r="D8" s="8" t="s">
        <v>22</v>
      </c>
      <c r="E8" s="2" t="s">
        <v>0</v>
      </c>
      <c r="F8" s="2">
        <v>12</v>
      </c>
      <c r="G8" s="3">
        <v>-0.79232930999999995</v>
      </c>
      <c r="H8" s="3">
        <v>-1.7187671899999999</v>
      </c>
      <c r="I8" s="3">
        <f t="shared" si="1"/>
        <v>-0.79232930999999995</v>
      </c>
      <c r="J8" s="3">
        <f t="shared" si="2"/>
        <v>9.0497737556561094E-3</v>
      </c>
      <c r="K8" s="3">
        <f t="shared" si="0"/>
        <v>-7.1704009954751133E-3</v>
      </c>
      <c r="N8" s="10" t="s">
        <v>210</v>
      </c>
      <c r="O8" s="10">
        <f>SUM(O5:O6)</f>
        <v>1326</v>
      </c>
      <c r="P8" s="11"/>
    </row>
    <row r="9" spans="1:16">
      <c r="A9" s="9"/>
      <c r="B9" s="8" t="s">
        <v>12</v>
      </c>
      <c r="C9" s="8" t="s">
        <v>23</v>
      </c>
      <c r="D9" s="8" t="s">
        <v>24</v>
      </c>
      <c r="E9" s="2" t="s">
        <v>0</v>
      </c>
      <c r="F9" s="2">
        <v>12</v>
      </c>
      <c r="G9" s="3">
        <v>-0.72839883000000005</v>
      </c>
      <c r="H9" s="3">
        <v>-1.52310335</v>
      </c>
      <c r="I9" s="3">
        <f t="shared" si="1"/>
        <v>-0.72839883000000005</v>
      </c>
      <c r="J9" s="3">
        <f t="shared" si="2"/>
        <v>9.0497737556561094E-3</v>
      </c>
      <c r="K9" s="3">
        <f t="shared" si="0"/>
        <v>-6.5918446153846169E-3</v>
      </c>
    </row>
    <row r="10" spans="1:16">
      <c r="A10" s="9"/>
      <c r="B10" s="8" t="s">
        <v>12</v>
      </c>
      <c r="C10" s="8" t="s">
        <v>25</v>
      </c>
      <c r="D10" s="8" t="s">
        <v>26</v>
      </c>
      <c r="E10" s="2" t="s">
        <v>0</v>
      </c>
      <c r="F10" s="2">
        <v>12</v>
      </c>
      <c r="G10" s="3">
        <v>-0.67017815999999997</v>
      </c>
      <c r="H10" s="3">
        <v>-1.3322893899999999</v>
      </c>
      <c r="I10" s="3">
        <f t="shared" si="1"/>
        <v>-0.67017815999999997</v>
      </c>
      <c r="J10" s="3">
        <f t="shared" si="2"/>
        <v>9.0497737556561094E-3</v>
      </c>
      <c r="K10" s="3">
        <f t="shared" si="0"/>
        <v>-6.0649607239819008E-3</v>
      </c>
    </row>
    <row r="11" spans="1:16">
      <c r="A11" s="9"/>
      <c r="B11" s="8" t="s">
        <v>12</v>
      </c>
      <c r="C11" s="8" t="s">
        <v>27</v>
      </c>
      <c r="D11" s="8" t="s">
        <v>28</v>
      </c>
      <c r="E11" s="2" t="s">
        <v>0</v>
      </c>
      <c r="F11" s="2">
        <v>12</v>
      </c>
      <c r="G11" s="3">
        <v>-0.58027298000000005</v>
      </c>
      <c r="H11" s="3">
        <v>-1.10867882</v>
      </c>
      <c r="I11" s="3">
        <f t="shared" si="1"/>
        <v>-0.58027298000000005</v>
      </c>
      <c r="J11" s="3">
        <f t="shared" si="2"/>
        <v>9.0497737556561094E-3</v>
      </c>
      <c r="K11" s="3">
        <f t="shared" si="0"/>
        <v>-5.2513391855203628E-3</v>
      </c>
    </row>
    <row r="12" spans="1:16">
      <c r="A12" s="9"/>
      <c r="B12" s="8" t="s">
        <v>12</v>
      </c>
      <c r="C12" s="8" t="s">
        <v>29</v>
      </c>
      <c r="D12" s="8" t="s">
        <v>30</v>
      </c>
      <c r="E12" s="2" t="s">
        <v>0</v>
      </c>
      <c r="F12" s="2">
        <v>12</v>
      </c>
      <c r="G12" s="3">
        <v>-0.49295814999999998</v>
      </c>
      <c r="H12" s="3">
        <v>-0.88990986999999999</v>
      </c>
      <c r="I12" s="3">
        <f t="shared" si="1"/>
        <v>-0.49295814999999998</v>
      </c>
      <c r="J12" s="3">
        <f t="shared" si="2"/>
        <v>9.0497737556561094E-3</v>
      </c>
      <c r="K12" s="3">
        <f t="shared" si="0"/>
        <v>-4.461159728506788E-3</v>
      </c>
    </row>
    <row r="13" spans="1:16">
      <c r="A13" s="9"/>
      <c r="B13" s="8" t="s">
        <v>12</v>
      </c>
      <c r="C13" s="8" t="s">
        <v>31</v>
      </c>
      <c r="D13" s="8" t="s">
        <v>32</v>
      </c>
      <c r="E13" s="2" t="s">
        <v>0</v>
      </c>
      <c r="F13" s="2">
        <v>12</v>
      </c>
      <c r="G13" s="3">
        <v>-0.38315504</v>
      </c>
      <c r="H13" s="3">
        <v>-0.64841771000000004</v>
      </c>
      <c r="I13" s="3">
        <f t="shared" si="1"/>
        <v>-0.38315504</v>
      </c>
      <c r="J13" s="3">
        <f t="shared" si="2"/>
        <v>9.0497737556561094E-3</v>
      </c>
      <c r="K13" s="3">
        <f t="shared" si="0"/>
        <v>-3.4674664253393668E-3</v>
      </c>
    </row>
    <row r="14" spans="1:16">
      <c r="A14" s="9"/>
      <c r="B14" s="8" t="s">
        <v>12</v>
      </c>
      <c r="C14" s="8" t="s">
        <v>33</v>
      </c>
      <c r="D14" s="8" t="s">
        <v>34</v>
      </c>
      <c r="E14" s="2" t="s">
        <v>0</v>
      </c>
      <c r="F14" s="2">
        <v>12</v>
      </c>
      <c r="G14" s="3">
        <v>-0.24772359999999999</v>
      </c>
      <c r="H14" s="3">
        <v>-0.38430481</v>
      </c>
      <c r="I14" s="3">
        <f t="shared" si="1"/>
        <v>-0.24772359999999999</v>
      </c>
      <c r="J14" s="3">
        <f t="shared" si="2"/>
        <v>9.0497737556561094E-3</v>
      </c>
      <c r="K14" s="3">
        <f t="shared" si="0"/>
        <v>-2.2418425339366518E-3</v>
      </c>
    </row>
    <row r="15" spans="1:16">
      <c r="A15" s="9"/>
      <c r="B15" s="8" t="s">
        <v>12</v>
      </c>
      <c r="C15" s="8" t="s">
        <v>35</v>
      </c>
      <c r="D15" s="8" t="s">
        <v>36</v>
      </c>
      <c r="E15" s="2" t="s">
        <v>1</v>
      </c>
      <c r="F15" s="2">
        <v>12</v>
      </c>
      <c r="G15" s="3">
        <v>-1.234207E-2</v>
      </c>
      <c r="H15" s="3">
        <v>1.3144090000000001E-2</v>
      </c>
      <c r="I15" s="3">
        <f t="shared" si="1"/>
        <v>1.3144090000000001E-2</v>
      </c>
      <c r="J15" s="3">
        <f t="shared" si="2"/>
        <v>9.0497737556561094E-3</v>
      </c>
      <c r="K15" s="3">
        <f t="shared" si="0"/>
        <v>1.1895104072398192E-4</v>
      </c>
    </row>
    <row r="16" spans="1:16">
      <c r="A16" s="9"/>
      <c r="B16" s="8" t="s">
        <v>37</v>
      </c>
      <c r="C16" s="8" t="s">
        <v>15</v>
      </c>
      <c r="D16" s="8" t="s">
        <v>38</v>
      </c>
      <c r="E16" s="2" t="s">
        <v>0</v>
      </c>
      <c r="F16" s="2">
        <v>12</v>
      </c>
      <c r="G16" s="3">
        <v>-0.64295183</v>
      </c>
      <c r="H16" s="3">
        <v>-1.60268206</v>
      </c>
      <c r="I16" s="3">
        <f t="shared" si="1"/>
        <v>-0.64295183</v>
      </c>
      <c r="J16" s="3">
        <f t="shared" si="2"/>
        <v>9.0497737556561094E-3</v>
      </c>
      <c r="K16" s="3">
        <f t="shared" si="0"/>
        <v>-5.8185685972850683E-3</v>
      </c>
    </row>
    <row r="17" spans="1:11">
      <c r="A17" s="9"/>
      <c r="B17" s="8" t="s">
        <v>37</v>
      </c>
      <c r="C17" s="8" t="s">
        <v>17</v>
      </c>
      <c r="D17" s="8" t="s">
        <v>39</v>
      </c>
      <c r="E17" s="2" t="s">
        <v>0</v>
      </c>
      <c r="F17" s="2">
        <v>12</v>
      </c>
      <c r="G17" s="3">
        <v>-0.59768295999999999</v>
      </c>
      <c r="H17" s="3">
        <v>-1.5052070900000001</v>
      </c>
      <c r="I17" s="3">
        <f t="shared" si="1"/>
        <v>-0.59768295999999999</v>
      </c>
      <c r="J17" s="3">
        <f t="shared" si="2"/>
        <v>9.0497737556561094E-3</v>
      </c>
      <c r="K17" s="3">
        <f t="shared" si="0"/>
        <v>-5.4088955656108597E-3</v>
      </c>
    </row>
    <row r="18" spans="1:11">
      <c r="A18" s="9"/>
      <c r="B18" s="8" t="s">
        <v>37</v>
      </c>
      <c r="C18" s="8" t="s">
        <v>19</v>
      </c>
      <c r="D18" s="8" t="s">
        <v>40</v>
      </c>
      <c r="E18" s="2" t="s">
        <v>0</v>
      </c>
      <c r="F18" s="2">
        <v>12</v>
      </c>
      <c r="G18" s="3">
        <v>-0.64333790000000002</v>
      </c>
      <c r="H18" s="3">
        <v>-1.54471048</v>
      </c>
      <c r="I18" s="3">
        <f t="shared" si="1"/>
        <v>-0.64333790000000002</v>
      </c>
      <c r="J18" s="3">
        <f t="shared" si="2"/>
        <v>9.0497737556561094E-3</v>
      </c>
      <c r="K18" s="3">
        <f t="shared" si="0"/>
        <v>-5.8220624434389143E-3</v>
      </c>
    </row>
    <row r="19" spans="1:11">
      <c r="A19" s="9"/>
      <c r="B19" s="8" t="s">
        <v>37</v>
      </c>
      <c r="C19" s="8" t="s">
        <v>21</v>
      </c>
      <c r="D19" s="8" t="s">
        <v>41</v>
      </c>
      <c r="E19" s="2" t="s">
        <v>0</v>
      </c>
      <c r="F19" s="2">
        <v>12</v>
      </c>
      <c r="G19" s="3">
        <v>-0.67234081000000001</v>
      </c>
      <c r="H19" s="3">
        <v>-1.52029382</v>
      </c>
      <c r="I19" s="3">
        <f t="shared" si="1"/>
        <v>-0.67234081000000001</v>
      </c>
      <c r="J19" s="3">
        <f t="shared" si="2"/>
        <v>9.0497737556561094E-3</v>
      </c>
      <c r="K19" s="3">
        <f t="shared" si="0"/>
        <v>-6.0845322171945706E-3</v>
      </c>
    </row>
    <row r="20" spans="1:11">
      <c r="A20" s="9"/>
      <c r="B20" s="8" t="s">
        <v>37</v>
      </c>
      <c r="C20" s="8" t="s">
        <v>23</v>
      </c>
      <c r="D20" s="8" t="s">
        <v>42</v>
      </c>
      <c r="E20" s="2" t="s">
        <v>0</v>
      </c>
      <c r="F20" s="2">
        <v>12</v>
      </c>
      <c r="G20" s="3">
        <v>-0.69987105999999999</v>
      </c>
      <c r="H20" s="3">
        <v>-1.4677684799999999</v>
      </c>
      <c r="I20" s="3">
        <f t="shared" si="1"/>
        <v>-0.69987105999999999</v>
      </c>
      <c r="J20" s="3">
        <f t="shared" si="2"/>
        <v>9.0497737556561094E-3</v>
      </c>
      <c r="K20" s="3">
        <f t="shared" si="0"/>
        <v>-6.3336747511312224E-3</v>
      </c>
    </row>
    <row r="21" spans="1:11">
      <c r="A21" s="9"/>
      <c r="B21" s="8" t="s">
        <v>37</v>
      </c>
      <c r="C21" s="8" t="s">
        <v>25</v>
      </c>
      <c r="D21" s="8" t="s">
        <v>43</v>
      </c>
      <c r="E21" s="2" t="s">
        <v>0</v>
      </c>
      <c r="F21" s="2">
        <v>12</v>
      </c>
      <c r="G21" s="3">
        <v>-0.62261805000000003</v>
      </c>
      <c r="H21" s="3">
        <v>-1.2466822200000001</v>
      </c>
      <c r="I21" s="3">
        <f t="shared" si="1"/>
        <v>-0.62261805000000003</v>
      </c>
      <c r="J21" s="3">
        <f t="shared" si="2"/>
        <v>9.0497737556561094E-3</v>
      </c>
      <c r="K21" s="3">
        <f t="shared" si="0"/>
        <v>-5.634552488687784E-3</v>
      </c>
    </row>
    <row r="22" spans="1:11">
      <c r="A22" s="9"/>
      <c r="B22" s="8" t="s">
        <v>37</v>
      </c>
      <c r="C22" s="8" t="s">
        <v>27</v>
      </c>
      <c r="D22" s="8" t="s">
        <v>44</v>
      </c>
      <c r="E22" s="2" t="s">
        <v>0</v>
      </c>
      <c r="F22" s="2">
        <v>12</v>
      </c>
      <c r="G22" s="3">
        <v>-0.53281935999999996</v>
      </c>
      <c r="H22" s="3">
        <v>-1.02277771</v>
      </c>
      <c r="I22" s="3">
        <f t="shared" si="1"/>
        <v>-0.53281935999999996</v>
      </c>
      <c r="J22" s="3">
        <f t="shared" si="2"/>
        <v>9.0497737556561094E-3</v>
      </c>
      <c r="K22" s="3">
        <f t="shared" si="0"/>
        <v>-4.8218946606334839E-3</v>
      </c>
    </row>
    <row r="23" spans="1:11">
      <c r="A23" s="9"/>
      <c r="B23" s="8" t="s">
        <v>37</v>
      </c>
      <c r="C23" s="8" t="s">
        <v>29</v>
      </c>
      <c r="D23" s="8" t="s">
        <v>45</v>
      </c>
      <c r="E23" s="2" t="s">
        <v>0</v>
      </c>
      <c r="F23" s="2">
        <v>12</v>
      </c>
      <c r="G23" s="3">
        <v>-0.44443884</v>
      </c>
      <c r="H23" s="3">
        <v>-0.80400819000000001</v>
      </c>
      <c r="I23" s="3">
        <f t="shared" si="1"/>
        <v>-0.44443884</v>
      </c>
      <c r="J23" s="3">
        <f t="shared" si="2"/>
        <v>9.0497737556561094E-3</v>
      </c>
      <c r="K23" s="3">
        <f t="shared" si="0"/>
        <v>-4.0220709502262449E-3</v>
      </c>
    </row>
    <row r="24" spans="1:11">
      <c r="A24" s="9"/>
      <c r="B24" s="8" t="s">
        <v>37</v>
      </c>
      <c r="C24" s="8" t="s">
        <v>31</v>
      </c>
      <c r="D24" s="8" t="s">
        <v>46</v>
      </c>
      <c r="E24" s="2" t="s">
        <v>0</v>
      </c>
      <c r="F24" s="2">
        <v>12</v>
      </c>
      <c r="G24" s="3">
        <v>-0.33380626000000002</v>
      </c>
      <c r="H24" s="3">
        <v>-0.56282774999999996</v>
      </c>
      <c r="I24" s="3">
        <f t="shared" si="1"/>
        <v>-0.33380626000000002</v>
      </c>
      <c r="J24" s="3">
        <f t="shared" si="2"/>
        <v>9.0497737556561094E-3</v>
      </c>
      <c r="K24" s="3">
        <f t="shared" si="0"/>
        <v>-3.0208711312217197E-3</v>
      </c>
    </row>
    <row r="25" spans="1:11">
      <c r="A25" s="9"/>
      <c r="B25" s="8" t="s">
        <v>37</v>
      </c>
      <c r="C25" s="8" t="s">
        <v>33</v>
      </c>
      <c r="D25" s="8" t="s">
        <v>47</v>
      </c>
      <c r="E25" s="2" t="s">
        <v>0</v>
      </c>
      <c r="F25" s="2">
        <v>12</v>
      </c>
      <c r="G25" s="3">
        <v>-0.19672956999999999</v>
      </c>
      <c r="H25" s="3">
        <v>-0.29933885999999998</v>
      </c>
      <c r="I25" s="3">
        <f t="shared" si="1"/>
        <v>-0.19672956999999999</v>
      </c>
      <c r="J25" s="3">
        <f t="shared" si="2"/>
        <v>9.0497737556561094E-3</v>
      </c>
      <c r="K25" s="3">
        <f t="shared" si="0"/>
        <v>-1.7803580995475114E-3</v>
      </c>
    </row>
    <row r="26" spans="1:11">
      <c r="A26" s="9"/>
      <c r="B26" s="8" t="s">
        <v>37</v>
      </c>
      <c r="C26" s="8" t="s">
        <v>35</v>
      </c>
      <c r="D26" s="8" t="s">
        <v>48</v>
      </c>
      <c r="E26" s="2" t="s">
        <v>1</v>
      </c>
      <c r="F26" s="2">
        <v>12</v>
      </c>
      <c r="G26" s="3">
        <v>4.1599669999999998E-2</v>
      </c>
      <c r="H26" s="3">
        <v>9.5360349999999997E-2</v>
      </c>
      <c r="I26" s="3">
        <f t="shared" si="1"/>
        <v>9.5360349999999997E-2</v>
      </c>
      <c r="J26" s="3">
        <f t="shared" si="2"/>
        <v>9.0497737556561094E-3</v>
      </c>
      <c r="K26" s="3">
        <f t="shared" si="0"/>
        <v>8.6298959276018099E-4</v>
      </c>
    </row>
    <row r="27" spans="1:11">
      <c r="A27" s="9"/>
      <c r="B27" s="8" t="s">
        <v>49</v>
      </c>
      <c r="C27" s="8" t="s">
        <v>17</v>
      </c>
      <c r="D27" s="8" t="s">
        <v>50</v>
      </c>
      <c r="E27" s="2" t="s">
        <v>0</v>
      </c>
      <c r="F27" s="2">
        <v>12</v>
      </c>
      <c r="G27" s="3">
        <v>-0.48202704000000002</v>
      </c>
      <c r="H27" s="3">
        <v>-1.3173379300000001</v>
      </c>
      <c r="I27" s="3">
        <f t="shared" si="1"/>
        <v>-0.48202704000000002</v>
      </c>
      <c r="J27" s="3">
        <f t="shared" si="2"/>
        <v>9.0497737556561094E-3</v>
      </c>
      <c r="K27" s="3">
        <f t="shared" si="0"/>
        <v>-4.3622356561085979E-3</v>
      </c>
    </row>
    <row r="28" spans="1:11">
      <c r="A28" s="9"/>
      <c r="B28" s="8" t="s">
        <v>49</v>
      </c>
      <c r="C28" s="8" t="s">
        <v>19</v>
      </c>
      <c r="D28" s="8" t="s">
        <v>51</v>
      </c>
      <c r="E28" s="2" t="s">
        <v>0</v>
      </c>
      <c r="F28" s="2">
        <v>12</v>
      </c>
      <c r="G28" s="3">
        <v>-0.52740198999999999</v>
      </c>
      <c r="H28" s="3">
        <v>-1.3556466599999999</v>
      </c>
      <c r="I28" s="3">
        <f t="shared" si="1"/>
        <v>-0.52740198999999999</v>
      </c>
      <c r="J28" s="3">
        <f t="shared" si="2"/>
        <v>9.0497737556561094E-3</v>
      </c>
      <c r="K28" s="3">
        <f t="shared" si="0"/>
        <v>-4.772868687782806E-3</v>
      </c>
    </row>
    <row r="29" spans="1:11">
      <c r="A29" s="9"/>
      <c r="B29" s="8" t="s">
        <v>49</v>
      </c>
      <c r="C29" s="8" t="s">
        <v>21</v>
      </c>
      <c r="D29" s="8" t="s">
        <v>52</v>
      </c>
      <c r="E29" s="2" t="s">
        <v>0</v>
      </c>
      <c r="F29" s="2">
        <v>12</v>
      </c>
      <c r="G29" s="3">
        <v>-0.55578985000000003</v>
      </c>
      <c r="H29" s="3">
        <v>-1.3301440899999999</v>
      </c>
      <c r="I29" s="3">
        <f t="shared" si="1"/>
        <v>-0.55578985000000003</v>
      </c>
      <c r="J29" s="3">
        <f t="shared" si="2"/>
        <v>9.0497737556561094E-3</v>
      </c>
      <c r="K29" s="3">
        <f t="shared" si="0"/>
        <v>-5.0297723981900461E-3</v>
      </c>
    </row>
    <row r="30" spans="1:11">
      <c r="A30" s="9"/>
      <c r="B30" s="8" t="s">
        <v>49</v>
      </c>
      <c r="C30" s="8" t="s">
        <v>23</v>
      </c>
      <c r="D30" s="8" t="s">
        <v>53</v>
      </c>
      <c r="E30" s="2" t="s">
        <v>0</v>
      </c>
      <c r="F30" s="2">
        <v>12</v>
      </c>
      <c r="G30" s="3">
        <v>-0.58139187999999997</v>
      </c>
      <c r="H30" s="3">
        <v>-1.2742057</v>
      </c>
      <c r="I30" s="3">
        <f t="shared" si="1"/>
        <v>-0.58139187999999997</v>
      </c>
      <c r="J30" s="3">
        <f t="shared" si="2"/>
        <v>9.0497737556561094E-3</v>
      </c>
      <c r="K30" s="3">
        <f t="shared" si="0"/>
        <v>-5.2614649773755654E-3</v>
      </c>
    </row>
    <row r="31" spans="1:11">
      <c r="A31" s="9"/>
      <c r="B31" s="8" t="s">
        <v>49</v>
      </c>
      <c r="C31" s="8" t="s">
        <v>25</v>
      </c>
      <c r="D31" s="8" t="s">
        <v>54</v>
      </c>
      <c r="E31" s="2" t="s">
        <v>0</v>
      </c>
      <c r="F31" s="2">
        <v>12</v>
      </c>
      <c r="G31" s="3">
        <v>-0.59540603999999997</v>
      </c>
      <c r="H31" s="3">
        <v>-1.19213389</v>
      </c>
      <c r="I31" s="3">
        <f t="shared" si="1"/>
        <v>-0.59540603999999997</v>
      </c>
      <c r="J31" s="3">
        <f t="shared" si="2"/>
        <v>9.0497737556561094E-3</v>
      </c>
      <c r="K31" s="3">
        <f t="shared" si="0"/>
        <v>-5.3882899547511316E-3</v>
      </c>
    </row>
    <row r="32" spans="1:11">
      <c r="A32" s="9"/>
      <c r="B32" s="8" t="s">
        <v>49</v>
      </c>
      <c r="C32" s="8" t="s">
        <v>27</v>
      </c>
      <c r="D32" s="8" t="s">
        <v>55</v>
      </c>
      <c r="E32" s="2" t="s">
        <v>0</v>
      </c>
      <c r="F32" s="2">
        <v>12</v>
      </c>
      <c r="G32" s="3">
        <v>-0.48658837999999999</v>
      </c>
      <c r="H32" s="3">
        <v>-0.93854367000000005</v>
      </c>
      <c r="I32" s="3">
        <f t="shared" si="1"/>
        <v>-0.48658837999999999</v>
      </c>
      <c r="J32" s="3">
        <f t="shared" si="2"/>
        <v>9.0497737556561094E-3</v>
      </c>
      <c r="K32" s="3">
        <f t="shared" si="0"/>
        <v>-4.4035147511312222E-3</v>
      </c>
    </row>
    <row r="33" spans="1:11">
      <c r="A33" s="9"/>
      <c r="B33" s="8" t="s">
        <v>49</v>
      </c>
      <c r="C33" s="8" t="s">
        <v>29</v>
      </c>
      <c r="D33" s="8" t="s">
        <v>56</v>
      </c>
      <c r="E33" s="2" t="s">
        <v>0</v>
      </c>
      <c r="F33" s="2">
        <v>12</v>
      </c>
      <c r="G33" s="3">
        <v>-0.39688289999999998</v>
      </c>
      <c r="H33" s="3">
        <v>-0.71973648999999995</v>
      </c>
      <c r="I33" s="3">
        <f t="shared" si="1"/>
        <v>-0.39688289999999998</v>
      </c>
      <c r="J33" s="3">
        <f t="shared" si="2"/>
        <v>9.0497737556561094E-3</v>
      </c>
      <c r="K33" s="3">
        <f t="shared" si="0"/>
        <v>-3.5917004524886878E-3</v>
      </c>
    </row>
    <row r="34" spans="1:11">
      <c r="A34" s="9"/>
      <c r="B34" s="8" t="s">
        <v>49</v>
      </c>
      <c r="C34" s="8" t="s">
        <v>31</v>
      </c>
      <c r="D34" s="8" t="s">
        <v>57</v>
      </c>
      <c r="E34" s="2" t="s">
        <v>0</v>
      </c>
      <c r="F34" s="2">
        <v>12</v>
      </c>
      <c r="G34" s="3">
        <v>-0.28539801999999997</v>
      </c>
      <c r="H34" s="3">
        <v>-0.47882337000000003</v>
      </c>
      <c r="I34" s="3">
        <f t="shared" si="1"/>
        <v>-0.28539801999999997</v>
      </c>
      <c r="J34" s="3">
        <f t="shared" si="2"/>
        <v>9.0497737556561094E-3</v>
      </c>
      <c r="K34" s="3">
        <f t="shared" si="0"/>
        <v>-2.5827875113122174E-3</v>
      </c>
    </row>
    <row r="35" spans="1:11">
      <c r="A35" s="9"/>
      <c r="B35" s="8" t="s">
        <v>49</v>
      </c>
      <c r="C35" s="8" t="s">
        <v>33</v>
      </c>
      <c r="D35" s="8" t="s">
        <v>58</v>
      </c>
      <c r="E35" s="2" t="s">
        <v>0</v>
      </c>
      <c r="F35" s="2">
        <v>12</v>
      </c>
      <c r="G35" s="3">
        <v>-0.14656003000000001</v>
      </c>
      <c r="H35" s="3">
        <v>-0.21590678999999999</v>
      </c>
      <c r="I35" s="3">
        <f t="shared" si="1"/>
        <v>-0.14656003000000001</v>
      </c>
      <c r="J35" s="3">
        <f t="shared" si="2"/>
        <v>9.0497737556561094E-3</v>
      </c>
      <c r="K35" s="3">
        <f t="shared" si="0"/>
        <v>-1.3263351131221721E-3</v>
      </c>
    </row>
    <row r="36" spans="1:11">
      <c r="A36" s="9"/>
      <c r="B36" s="8" t="s">
        <v>49</v>
      </c>
      <c r="C36" s="8" t="s">
        <v>35</v>
      </c>
      <c r="D36" s="8" t="s">
        <v>59</v>
      </c>
      <c r="E36" s="2" t="s">
        <v>1</v>
      </c>
      <c r="F36" s="2">
        <v>12</v>
      </c>
      <c r="G36" s="3">
        <v>9.5551540000000004E-2</v>
      </c>
      <c r="H36" s="3">
        <v>0.17662142</v>
      </c>
      <c r="I36" s="3">
        <f t="shared" si="1"/>
        <v>0.17662142</v>
      </c>
      <c r="J36" s="3">
        <f t="shared" si="2"/>
        <v>9.0497737556561094E-3</v>
      </c>
      <c r="K36" s="3">
        <f t="shared" ref="K36:K67" si="3">J36*I36</f>
        <v>1.5983838914027152E-3</v>
      </c>
    </row>
    <row r="37" spans="1:11">
      <c r="A37" s="9"/>
      <c r="B37" s="8" t="s">
        <v>60</v>
      </c>
      <c r="C37" s="8" t="s">
        <v>19</v>
      </c>
      <c r="D37" s="8" t="s">
        <v>61</v>
      </c>
      <c r="E37" s="2" t="s">
        <v>0</v>
      </c>
      <c r="F37" s="2">
        <v>12</v>
      </c>
      <c r="G37" s="3">
        <v>-0.41185084</v>
      </c>
      <c r="H37" s="3">
        <v>-1.1652406200000001</v>
      </c>
      <c r="I37" s="3">
        <f t="shared" si="1"/>
        <v>-0.41185084</v>
      </c>
      <c r="J37" s="3">
        <f t="shared" si="2"/>
        <v>9.0497737556561094E-3</v>
      </c>
      <c r="K37" s="3">
        <f t="shared" si="3"/>
        <v>-3.7271569230769232E-3</v>
      </c>
    </row>
    <row r="38" spans="1:11">
      <c r="A38" s="9"/>
      <c r="B38" s="8" t="s">
        <v>60</v>
      </c>
      <c r="C38" s="8" t="s">
        <v>21</v>
      </c>
      <c r="D38" s="8" t="s">
        <v>62</v>
      </c>
      <c r="E38" s="2" t="s">
        <v>0</v>
      </c>
      <c r="F38" s="2">
        <v>12</v>
      </c>
      <c r="G38" s="3">
        <v>-0.44032080000000001</v>
      </c>
      <c r="H38" s="3">
        <v>-1.13967397</v>
      </c>
      <c r="I38" s="3">
        <f t="shared" si="1"/>
        <v>-0.44032080000000001</v>
      </c>
      <c r="J38" s="3">
        <f t="shared" si="2"/>
        <v>9.0497737556561094E-3</v>
      </c>
      <c r="K38" s="3">
        <f t="shared" si="3"/>
        <v>-3.9848036199095025E-3</v>
      </c>
    </row>
    <row r="39" spans="1:11">
      <c r="A39" s="9"/>
      <c r="B39" s="8" t="s">
        <v>60</v>
      </c>
      <c r="C39" s="8" t="s">
        <v>23</v>
      </c>
      <c r="D39" s="8" t="s">
        <v>63</v>
      </c>
      <c r="E39" s="2" t="s">
        <v>0</v>
      </c>
      <c r="F39" s="2">
        <v>12</v>
      </c>
      <c r="G39" s="3">
        <v>-0.46537049000000003</v>
      </c>
      <c r="H39" s="3">
        <v>-1.0824286599999999</v>
      </c>
      <c r="I39" s="3">
        <f t="shared" si="1"/>
        <v>-0.46537049000000003</v>
      </c>
      <c r="J39" s="3">
        <f t="shared" si="2"/>
        <v>9.0497737556561094E-3</v>
      </c>
      <c r="K39" s="3">
        <f t="shared" si="3"/>
        <v>-4.2114976470588239E-3</v>
      </c>
    </row>
    <row r="40" spans="1:11">
      <c r="A40" s="9"/>
      <c r="B40" s="8" t="s">
        <v>60</v>
      </c>
      <c r="C40" s="8" t="s">
        <v>25</v>
      </c>
      <c r="D40" s="8" t="s">
        <v>64</v>
      </c>
      <c r="E40" s="2" t="s">
        <v>0</v>
      </c>
      <c r="F40" s="2">
        <v>12</v>
      </c>
      <c r="G40" s="3">
        <v>-0.47721583000000001</v>
      </c>
      <c r="H40" s="3">
        <v>-0.99680957999999997</v>
      </c>
      <c r="I40" s="3">
        <f t="shared" si="1"/>
        <v>-0.47721583000000001</v>
      </c>
      <c r="J40" s="3">
        <f t="shared" si="2"/>
        <v>9.0497737556561094E-3</v>
      </c>
      <c r="K40" s="3">
        <f t="shared" si="3"/>
        <v>-4.3186952941176478E-3</v>
      </c>
    </row>
    <row r="41" spans="1:11">
      <c r="A41" s="9"/>
      <c r="B41" s="8" t="s">
        <v>60</v>
      </c>
      <c r="C41" s="8" t="s">
        <v>27</v>
      </c>
      <c r="D41" s="8" t="s">
        <v>65</v>
      </c>
      <c r="E41" s="2" t="s">
        <v>0</v>
      </c>
      <c r="F41" s="2">
        <v>12</v>
      </c>
      <c r="G41" s="3">
        <v>-0.45901831999999998</v>
      </c>
      <c r="H41" s="3">
        <v>-0.87735905000000003</v>
      </c>
      <c r="I41" s="3">
        <f t="shared" si="1"/>
        <v>-0.45901831999999998</v>
      </c>
      <c r="J41" s="3">
        <f t="shared" si="2"/>
        <v>9.0497737556561094E-3</v>
      </c>
      <c r="K41" s="3">
        <f t="shared" si="3"/>
        <v>-4.1540119457013575E-3</v>
      </c>
    </row>
    <row r="42" spans="1:11">
      <c r="A42" s="9"/>
      <c r="B42" s="8" t="s">
        <v>60</v>
      </c>
      <c r="C42" s="8" t="s">
        <v>29</v>
      </c>
      <c r="D42" s="8" t="s">
        <v>66</v>
      </c>
      <c r="E42" s="2" t="s">
        <v>0</v>
      </c>
      <c r="F42" s="2">
        <v>12</v>
      </c>
      <c r="G42" s="3">
        <v>-0.34789410999999998</v>
      </c>
      <c r="H42" s="3">
        <v>-0.62967315999999995</v>
      </c>
      <c r="I42" s="3">
        <f t="shared" si="1"/>
        <v>-0.34789410999999998</v>
      </c>
      <c r="J42" s="3">
        <f t="shared" si="2"/>
        <v>9.0497737556561094E-3</v>
      </c>
      <c r="K42" s="3">
        <f t="shared" si="3"/>
        <v>-3.1483629864253394E-3</v>
      </c>
    </row>
    <row r="43" spans="1:11">
      <c r="A43" s="9"/>
      <c r="B43" s="8" t="s">
        <v>60</v>
      </c>
      <c r="C43" s="8" t="s">
        <v>31</v>
      </c>
      <c r="D43" s="8" t="s">
        <v>67</v>
      </c>
      <c r="E43" s="2" t="s">
        <v>0</v>
      </c>
      <c r="F43" s="2">
        <v>12</v>
      </c>
      <c r="G43" s="3">
        <v>-0.23475881000000001</v>
      </c>
      <c r="H43" s="3">
        <v>-0.38898295999999999</v>
      </c>
      <c r="I43" s="3">
        <f t="shared" si="1"/>
        <v>-0.23475881000000001</v>
      </c>
      <c r="J43" s="3">
        <f t="shared" si="2"/>
        <v>9.0497737556561094E-3</v>
      </c>
      <c r="K43" s="3">
        <f t="shared" si="3"/>
        <v>-2.1245141176470593E-3</v>
      </c>
    </row>
    <row r="44" spans="1:11">
      <c r="A44" s="9"/>
      <c r="B44" s="8" t="s">
        <v>60</v>
      </c>
      <c r="C44" s="8" t="s">
        <v>33</v>
      </c>
      <c r="D44" s="8" t="s">
        <v>68</v>
      </c>
      <c r="E44" s="2" t="s">
        <v>0</v>
      </c>
      <c r="F44" s="2">
        <v>12</v>
      </c>
      <c r="G44" s="3">
        <v>-9.3825099999999995E-2</v>
      </c>
      <c r="H44" s="3">
        <v>-0.12658699000000001</v>
      </c>
      <c r="I44" s="3">
        <f t="shared" si="1"/>
        <v>-9.3825099999999995E-2</v>
      </c>
      <c r="J44" s="3">
        <f t="shared" si="2"/>
        <v>9.0497737556561094E-3</v>
      </c>
      <c r="K44" s="3">
        <f t="shared" si="3"/>
        <v>-8.4909592760180994E-4</v>
      </c>
    </row>
    <row r="45" spans="1:11">
      <c r="A45" s="9"/>
      <c r="B45" s="8" t="s">
        <v>60</v>
      </c>
      <c r="C45" s="8" t="s">
        <v>35</v>
      </c>
      <c r="D45" s="8" t="s">
        <v>69</v>
      </c>
      <c r="E45" s="2" t="s">
        <v>1</v>
      </c>
      <c r="F45" s="2">
        <v>12</v>
      </c>
      <c r="G45" s="3">
        <v>0.15306552000000001</v>
      </c>
      <c r="H45" s="3">
        <v>0.26411917000000001</v>
      </c>
      <c r="I45" s="3">
        <f t="shared" si="1"/>
        <v>0.26411917000000001</v>
      </c>
      <c r="J45" s="3">
        <f t="shared" si="2"/>
        <v>9.0497737556561094E-3</v>
      </c>
      <c r="K45" s="3">
        <f t="shared" si="3"/>
        <v>2.3902187330316744E-3</v>
      </c>
    </row>
    <row r="46" spans="1:11">
      <c r="A46" s="9"/>
      <c r="B46" s="8" t="s">
        <v>70</v>
      </c>
      <c r="C46" s="8" t="s">
        <v>21</v>
      </c>
      <c r="D46" s="8" t="s">
        <v>71</v>
      </c>
      <c r="E46" s="2" t="s">
        <v>0</v>
      </c>
      <c r="F46" s="2">
        <v>12</v>
      </c>
      <c r="G46" s="3">
        <v>-0.32897436000000002</v>
      </c>
      <c r="H46" s="3">
        <v>-0.96636984999999997</v>
      </c>
      <c r="I46" s="3">
        <f t="shared" si="1"/>
        <v>-0.32897436000000002</v>
      </c>
      <c r="J46" s="3">
        <f t="shared" si="2"/>
        <v>9.0497737556561094E-3</v>
      </c>
      <c r="K46" s="3">
        <f t="shared" si="3"/>
        <v>-2.9771435294117651E-3</v>
      </c>
    </row>
    <row r="47" spans="1:11">
      <c r="A47" s="9"/>
      <c r="B47" s="8" t="s">
        <v>70</v>
      </c>
      <c r="C47" s="8" t="s">
        <v>23</v>
      </c>
      <c r="D47" s="8" t="s">
        <v>72</v>
      </c>
      <c r="E47" s="2" t="s">
        <v>0</v>
      </c>
      <c r="F47" s="2">
        <v>12</v>
      </c>
      <c r="G47" s="3">
        <v>-0.35490950999999998</v>
      </c>
      <c r="H47" s="3">
        <v>-0.91172538000000003</v>
      </c>
      <c r="I47" s="3">
        <f t="shared" si="1"/>
        <v>-0.35490950999999998</v>
      </c>
      <c r="J47" s="3">
        <f t="shared" si="2"/>
        <v>9.0497737556561094E-3</v>
      </c>
      <c r="K47" s="3">
        <f t="shared" si="3"/>
        <v>-3.2118507692307694E-3</v>
      </c>
    </row>
    <row r="48" spans="1:11">
      <c r="A48" s="9"/>
      <c r="B48" s="8" t="s">
        <v>70</v>
      </c>
      <c r="C48" s="8" t="s">
        <v>25</v>
      </c>
      <c r="D48" s="8" t="s">
        <v>73</v>
      </c>
      <c r="E48" s="2" t="s">
        <v>0</v>
      </c>
      <c r="F48" s="2">
        <v>12</v>
      </c>
      <c r="G48" s="3">
        <v>-0.36636733999999999</v>
      </c>
      <c r="H48" s="3">
        <v>-0.82576539999999998</v>
      </c>
      <c r="I48" s="3">
        <f t="shared" si="1"/>
        <v>-0.36636733999999999</v>
      </c>
      <c r="J48" s="3">
        <f t="shared" si="2"/>
        <v>9.0497737556561094E-3</v>
      </c>
      <c r="K48" s="3">
        <f t="shared" si="3"/>
        <v>-3.3155415384615388E-3</v>
      </c>
    </row>
    <row r="49" spans="1:15">
      <c r="A49" s="9"/>
      <c r="B49" s="8" t="s">
        <v>70</v>
      </c>
      <c r="C49" s="8" t="s">
        <v>27</v>
      </c>
      <c r="D49" s="8" t="s">
        <v>74</v>
      </c>
      <c r="E49" s="2" t="s">
        <v>0</v>
      </c>
      <c r="F49" s="2">
        <v>12</v>
      </c>
      <c r="G49" s="3">
        <v>-0.34577623000000002</v>
      </c>
      <c r="H49" s="3">
        <v>-0.70271108999999998</v>
      </c>
      <c r="I49" s="3">
        <f t="shared" si="1"/>
        <v>-0.34577623000000002</v>
      </c>
      <c r="J49" s="3">
        <f t="shared" si="2"/>
        <v>9.0497737556561094E-3</v>
      </c>
      <c r="K49" s="3">
        <f t="shared" si="3"/>
        <v>-3.1291966515837109E-3</v>
      </c>
    </row>
    <row r="50" spans="1:15">
      <c r="A50" s="9"/>
      <c r="B50" s="8" t="s">
        <v>70</v>
      </c>
      <c r="C50" s="8" t="s">
        <v>29</v>
      </c>
      <c r="D50" s="8" t="s">
        <v>75</v>
      </c>
      <c r="E50" s="2" t="s">
        <v>0</v>
      </c>
      <c r="F50" s="2">
        <v>12</v>
      </c>
      <c r="G50" s="3">
        <v>-0.32308079000000001</v>
      </c>
      <c r="H50" s="3">
        <v>-0.58323073000000003</v>
      </c>
      <c r="I50" s="3">
        <f t="shared" si="1"/>
        <v>-0.32308079000000001</v>
      </c>
      <c r="J50" s="3">
        <f t="shared" si="2"/>
        <v>9.0497737556561094E-3</v>
      </c>
      <c r="K50" s="3">
        <f t="shared" si="3"/>
        <v>-2.9238080542986428E-3</v>
      </c>
    </row>
    <row r="51" spans="1:15">
      <c r="A51" s="9"/>
      <c r="B51" s="8" t="s">
        <v>70</v>
      </c>
      <c r="C51" s="8" t="s">
        <v>31</v>
      </c>
      <c r="D51" s="8" t="s">
        <v>76</v>
      </c>
      <c r="E51" s="2" t="s">
        <v>0</v>
      </c>
      <c r="F51" s="2">
        <v>12</v>
      </c>
      <c r="G51" s="3">
        <v>-0.18946740000000001</v>
      </c>
      <c r="H51" s="3">
        <v>-0.31421370999999998</v>
      </c>
      <c r="I51" s="3">
        <f t="shared" si="1"/>
        <v>-0.18946740000000001</v>
      </c>
      <c r="J51" s="3">
        <f t="shared" si="2"/>
        <v>9.0497737556561094E-3</v>
      </c>
      <c r="K51" s="3">
        <f t="shared" si="3"/>
        <v>-1.7146371040723985E-3</v>
      </c>
    </row>
    <row r="52" spans="1:15">
      <c r="A52" s="9"/>
      <c r="B52" s="8" t="s">
        <v>70</v>
      </c>
      <c r="C52" s="8" t="s">
        <v>33</v>
      </c>
      <c r="D52" s="8" t="s">
        <v>77</v>
      </c>
      <c r="E52" s="2" t="s">
        <v>0</v>
      </c>
      <c r="F52" s="2">
        <v>12</v>
      </c>
      <c r="G52" s="3">
        <v>-4.9218449999999997E-2</v>
      </c>
      <c r="H52" s="3">
        <v>-5.1468470000000002E-2</v>
      </c>
      <c r="I52" s="3">
        <f t="shared" si="1"/>
        <v>-4.9218449999999997E-2</v>
      </c>
      <c r="J52" s="3">
        <f t="shared" si="2"/>
        <v>9.0497737556561094E-3</v>
      </c>
      <c r="K52" s="3">
        <f t="shared" si="3"/>
        <v>-4.4541583710407242E-4</v>
      </c>
    </row>
    <row r="53" spans="1:15">
      <c r="A53" s="9"/>
      <c r="B53" s="8" t="s">
        <v>70</v>
      </c>
      <c r="C53" s="8" t="s">
        <v>35</v>
      </c>
      <c r="D53" s="8" t="s">
        <v>78</v>
      </c>
      <c r="E53" s="2" t="s">
        <v>1</v>
      </c>
      <c r="F53" s="2">
        <v>12</v>
      </c>
      <c r="G53" s="3">
        <v>0.11928486000000001</v>
      </c>
      <c r="H53" s="3">
        <v>0.23448870999999999</v>
      </c>
      <c r="I53" s="3">
        <f t="shared" si="1"/>
        <v>0.23448870999999999</v>
      </c>
      <c r="J53" s="3">
        <f t="shared" si="2"/>
        <v>9.0497737556561094E-3</v>
      </c>
      <c r="K53" s="3">
        <f t="shared" si="3"/>
        <v>2.1220697737556562E-3</v>
      </c>
    </row>
    <row r="54" spans="1:15">
      <c r="A54" s="9"/>
      <c r="B54" s="8" t="s">
        <v>79</v>
      </c>
      <c r="C54" s="8" t="s">
        <v>23</v>
      </c>
      <c r="D54" s="8" t="s">
        <v>80</v>
      </c>
      <c r="E54" s="2" t="s">
        <v>0</v>
      </c>
      <c r="F54" s="2">
        <v>12</v>
      </c>
      <c r="G54" s="3">
        <v>-0.24466848999999999</v>
      </c>
      <c r="H54" s="3">
        <v>-0.73836155999999997</v>
      </c>
      <c r="I54" s="3">
        <f t="shared" si="1"/>
        <v>-0.24466848999999999</v>
      </c>
      <c r="J54" s="3">
        <f t="shared" si="2"/>
        <v>9.0497737556561094E-3</v>
      </c>
      <c r="K54" s="3">
        <f t="shared" si="3"/>
        <v>-2.2141944796380091E-3</v>
      </c>
    </row>
    <row r="55" spans="1:15">
      <c r="A55" s="9"/>
      <c r="B55" s="8" t="s">
        <v>79</v>
      </c>
      <c r="C55" s="8" t="s">
        <v>25</v>
      </c>
      <c r="D55" s="8" t="s">
        <v>81</v>
      </c>
      <c r="E55" s="2" t="s">
        <v>0</v>
      </c>
      <c r="F55" s="2">
        <v>12</v>
      </c>
      <c r="G55" s="3">
        <v>-0.25721313000000001</v>
      </c>
      <c r="H55" s="3">
        <v>-0.65540648000000001</v>
      </c>
      <c r="I55" s="3">
        <f t="shared" si="1"/>
        <v>-0.25721313000000001</v>
      </c>
      <c r="J55" s="3">
        <f t="shared" si="2"/>
        <v>9.0497737556561094E-3</v>
      </c>
      <c r="K55" s="3">
        <f t="shared" si="3"/>
        <v>-2.3277206334841633E-3</v>
      </c>
    </row>
    <row r="56" spans="1:15">
      <c r="A56" s="9"/>
      <c r="B56" s="8" t="s">
        <v>79</v>
      </c>
      <c r="C56" s="8" t="s">
        <v>27</v>
      </c>
      <c r="D56" s="8" t="s">
        <v>82</v>
      </c>
      <c r="E56" s="2" t="s">
        <v>0</v>
      </c>
      <c r="F56" s="2">
        <v>12</v>
      </c>
      <c r="G56" s="3">
        <v>-0.23414636999999999</v>
      </c>
      <c r="H56" s="3">
        <v>-0.53203036000000004</v>
      </c>
      <c r="I56" s="3">
        <f t="shared" si="1"/>
        <v>-0.23414636999999999</v>
      </c>
      <c r="J56" s="3">
        <f t="shared" si="2"/>
        <v>9.0497737556561094E-3</v>
      </c>
      <c r="K56" s="3">
        <f t="shared" si="3"/>
        <v>-2.1189716742081449E-3</v>
      </c>
    </row>
    <row r="57" spans="1:15">
      <c r="A57" s="9"/>
      <c r="B57" s="8" t="s">
        <v>79</v>
      </c>
      <c r="C57" s="8" t="s">
        <v>29</v>
      </c>
      <c r="D57" s="8" t="s">
        <v>83</v>
      </c>
      <c r="E57" s="2" t="s">
        <v>0</v>
      </c>
      <c r="F57" s="2">
        <v>12</v>
      </c>
      <c r="G57" s="3">
        <v>-0.20678325</v>
      </c>
      <c r="H57" s="3">
        <v>-0.40864444</v>
      </c>
      <c r="I57" s="3">
        <f t="shared" si="1"/>
        <v>-0.20678325</v>
      </c>
      <c r="J57" s="3">
        <f t="shared" si="2"/>
        <v>9.0497737556561094E-3</v>
      </c>
      <c r="K57" s="3">
        <f t="shared" si="3"/>
        <v>-1.8713416289592763E-3</v>
      </c>
    </row>
    <row r="58" spans="1:15">
      <c r="A58" s="9"/>
      <c r="B58" s="8" t="s">
        <v>79</v>
      </c>
      <c r="C58" s="8" t="s">
        <v>31</v>
      </c>
      <c r="D58" s="8" t="s">
        <v>84</v>
      </c>
      <c r="E58" s="2" t="s">
        <v>0</v>
      </c>
      <c r="F58" s="2">
        <v>12</v>
      </c>
      <c r="G58" s="3">
        <v>-0.15775205</v>
      </c>
      <c r="H58" s="3">
        <v>-0.26128319999999999</v>
      </c>
      <c r="I58" s="3">
        <f t="shared" si="1"/>
        <v>-0.15775205</v>
      </c>
      <c r="J58" s="3">
        <f t="shared" si="2"/>
        <v>9.0497737556561094E-3</v>
      </c>
      <c r="K58" s="3">
        <f t="shared" si="3"/>
        <v>-1.4276203619909503E-3</v>
      </c>
    </row>
    <row r="59" spans="1:15">
      <c r="A59" s="9"/>
      <c r="B59" s="8" t="s">
        <v>79</v>
      </c>
      <c r="C59" s="8" t="s">
        <v>33</v>
      </c>
      <c r="D59" s="8" t="s">
        <v>85</v>
      </c>
      <c r="E59" s="2" t="s">
        <v>1</v>
      </c>
      <c r="F59" s="2">
        <v>12</v>
      </c>
      <c r="G59" s="3">
        <v>1.3507599999999999E-3</v>
      </c>
      <c r="H59" s="3">
        <v>2.8395259999999999E-2</v>
      </c>
      <c r="I59" s="3">
        <f t="shared" si="1"/>
        <v>2.8395259999999999E-2</v>
      </c>
      <c r="J59" s="3">
        <f t="shared" si="2"/>
        <v>9.0497737556561094E-3</v>
      </c>
      <c r="K59" s="3">
        <f t="shared" si="3"/>
        <v>2.5697067873303167E-4</v>
      </c>
    </row>
    <row r="60" spans="1:15">
      <c r="A60" s="9"/>
      <c r="B60" s="8" t="s">
        <v>79</v>
      </c>
      <c r="C60" s="8" t="s">
        <v>35</v>
      </c>
      <c r="D60" s="8" t="s">
        <v>86</v>
      </c>
      <c r="E60" s="2" t="s">
        <v>1</v>
      </c>
      <c r="F60" s="2">
        <v>12</v>
      </c>
      <c r="G60" s="3">
        <v>0.18903196999999999</v>
      </c>
      <c r="H60" s="3">
        <v>0.33900636000000001</v>
      </c>
      <c r="I60" s="3">
        <f t="shared" si="1"/>
        <v>0.33900636000000001</v>
      </c>
      <c r="J60" s="3">
        <f t="shared" si="2"/>
        <v>9.0497737556561094E-3</v>
      </c>
      <c r="K60" s="3">
        <f t="shared" si="3"/>
        <v>3.0679308597285071E-3</v>
      </c>
    </row>
    <row r="61" spans="1:15">
      <c r="A61" s="9"/>
      <c r="B61" s="8" t="s">
        <v>87</v>
      </c>
      <c r="C61" s="8" t="s">
        <v>25</v>
      </c>
      <c r="D61" s="8" t="s">
        <v>88</v>
      </c>
      <c r="E61" s="2" t="s">
        <v>0</v>
      </c>
      <c r="F61" s="2">
        <v>12</v>
      </c>
      <c r="G61" s="3">
        <v>-0.14722257</v>
      </c>
      <c r="H61" s="3">
        <v>-0.48241560999999999</v>
      </c>
      <c r="I61" s="3">
        <f t="shared" si="1"/>
        <v>-0.14722257</v>
      </c>
      <c r="J61" s="3">
        <f t="shared" si="2"/>
        <v>9.0497737556561094E-3</v>
      </c>
      <c r="K61" s="3">
        <f t="shared" si="3"/>
        <v>-1.3323309502262445E-3</v>
      </c>
    </row>
    <row r="62" spans="1:15">
      <c r="A62" s="9"/>
      <c r="B62" s="8" t="s">
        <v>87</v>
      </c>
      <c r="C62" s="8" t="s">
        <v>27</v>
      </c>
      <c r="D62" s="8" t="s">
        <v>89</v>
      </c>
      <c r="E62" s="2" t="s">
        <v>0</v>
      </c>
      <c r="F62" s="2">
        <v>12</v>
      </c>
      <c r="G62" s="3">
        <v>-0.12169683000000001</v>
      </c>
      <c r="H62" s="3">
        <v>-0.36162421</v>
      </c>
      <c r="I62" s="3">
        <f t="shared" si="1"/>
        <v>-0.12169683000000001</v>
      </c>
      <c r="J62" s="3">
        <f t="shared" si="2"/>
        <v>9.0497737556561094E-3</v>
      </c>
      <c r="K62" s="3">
        <f t="shared" si="3"/>
        <v>-1.101328778280543E-3</v>
      </c>
    </row>
    <row r="63" spans="1:15">
      <c r="A63" s="9"/>
      <c r="B63" s="8" t="s">
        <v>87</v>
      </c>
      <c r="C63" s="8" t="s">
        <v>29</v>
      </c>
      <c r="D63" s="8" t="s">
        <v>90</v>
      </c>
      <c r="E63" s="2" t="s">
        <v>0</v>
      </c>
      <c r="F63" s="2">
        <v>12</v>
      </c>
      <c r="G63" s="3">
        <v>-9.1179109999999994E-2</v>
      </c>
      <c r="H63" s="3">
        <v>-0.23818368000000001</v>
      </c>
      <c r="I63" s="3">
        <f t="shared" si="1"/>
        <v>-9.1179109999999994E-2</v>
      </c>
      <c r="J63" s="3">
        <f t="shared" si="2"/>
        <v>9.0497737556561094E-3</v>
      </c>
      <c r="K63" s="3">
        <f t="shared" si="3"/>
        <v>-8.2515031674208143E-4</v>
      </c>
    </row>
    <row r="64" spans="1:15">
      <c r="A64" s="9"/>
      <c r="B64" s="8" t="s">
        <v>87</v>
      </c>
      <c r="C64" s="8" t="s">
        <v>31</v>
      </c>
      <c r="D64" s="8" t="s">
        <v>91</v>
      </c>
      <c r="E64" s="2" t="s">
        <v>0</v>
      </c>
      <c r="F64" s="2">
        <v>12</v>
      </c>
      <c r="G64" s="3">
        <v>-3.7722579999999999E-2</v>
      </c>
      <c r="H64" s="3">
        <v>-8.6584079999999994E-2</v>
      </c>
      <c r="I64" s="3">
        <f t="shared" si="1"/>
        <v>-3.7722579999999999E-2</v>
      </c>
      <c r="J64" s="3">
        <f t="shared" si="2"/>
        <v>9.0497737556561094E-3</v>
      </c>
      <c r="K64" s="3">
        <f t="shared" si="3"/>
        <v>-3.4138081447963805E-4</v>
      </c>
      <c r="O64">
        <f>COUNTIF(E4:E172," Check")</f>
        <v>111</v>
      </c>
    </row>
    <row r="65" spans="1:11">
      <c r="A65" s="9"/>
      <c r="B65" s="8" t="s">
        <v>87</v>
      </c>
      <c r="C65" s="8" t="s">
        <v>33</v>
      </c>
      <c r="D65" s="8" t="s">
        <v>92</v>
      </c>
      <c r="E65" s="2" t="s">
        <v>1</v>
      </c>
      <c r="F65" s="2">
        <v>12</v>
      </c>
      <c r="G65" s="3">
        <v>3.9180180000000002E-2</v>
      </c>
      <c r="H65" s="3">
        <v>8.8989260000000001E-2</v>
      </c>
      <c r="I65" s="3">
        <f t="shared" si="1"/>
        <v>8.8989260000000001E-2</v>
      </c>
      <c r="J65" s="3">
        <f t="shared" si="2"/>
        <v>9.0497737556561094E-3</v>
      </c>
      <c r="K65" s="3">
        <f t="shared" si="3"/>
        <v>8.0533266968325803E-4</v>
      </c>
    </row>
    <row r="66" spans="1:11">
      <c r="A66" s="9"/>
      <c r="B66" s="8" t="s">
        <v>87</v>
      </c>
      <c r="C66" s="8" t="s">
        <v>35</v>
      </c>
      <c r="D66" s="8" t="s">
        <v>93</v>
      </c>
      <c r="E66" s="2" t="s">
        <v>1</v>
      </c>
      <c r="F66" s="2">
        <v>12</v>
      </c>
      <c r="G66" s="3">
        <v>0.24629092</v>
      </c>
      <c r="H66" s="3">
        <v>0.42468491000000003</v>
      </c>
      <c r="I66" s="3">
        <f t="shared" si="1"/>
        <v>0.42468491000000003</v>
      </c>
      <c r="J66" s="3">
        <f t="shared" si="2"/>
        <v>9.0497737556561094E-3</v>
      </c>
      <c r="K66" s="3">
        <f t="shared" si="3"/>
        <v>3.843302352941177E-3</v>
      </c>
    </row>
    <row r="67" spans="1:11">
      <c r="A67" s="9"/>
      <c r="B67" s="8" t="s">
        <v>94</v>
      </c>
      <c r="C67" s="8" t="s">
        <v>27</v>
      </c>
      <c r="D67" s="8" t="s">
        <v>95</v>
      </c>
      <c r="E67" s="2" t="s">
        <v>0</v>
      </c>
      <c r="F67" s="2">
        <v>12</v>
      </c>
      <c r="G67" s="3">
        <v>-7.7598299999999997E-3</v>
      </c>
      <c r="H67" s="3">
        <v>-0.19043905</v>
      </c>
      <c r="I67" s="3">
        <f t="shared" si="1"/>
        <v>-7.7598299999999997E-3</v>
      </c>
      <c r="J67" s="3">
        <f t="shared" si="2"/>
        <v>9.0497737556561094E-3</v>
      </c>
      <c r="K67" s="3">
        <f t="shared" si="3"/>
        <v>-7.0224705882352946E-5</v>
      </c>
    </row>
    <row r="68" spans="1:11">
      <c r="A68" s="9"/>
      <c r="B68" s="8" t="s">
        <v>94</v>
      </c>
      <c r="C68" s="8" t="s">
        <v>29</v>
      </c>
      <c r="D68" s="8" t="s">
        <v>96</v>
      </c>
      <c r="E68" s="2" t="s">
        <v>0</v>
      </c>
      <c r="F68" s="2">
        <v>12</v>
      </c>
      <c r="G68" s="3">
        <v>2.5250479999999999E-2</v>
      </c>
      <c r="H68" s="3">
        <v>-7.1225179999999999E-2</v>
      </c>
      <c r="I68" s="3">
        <f t="shared" si="1"/>
        <v>2.5250479999999999E-2</v>
      </c>
      <c r="J68" s="3">
        <f t="shared" si="2"/>
        <v>9.0497737556561094E-3</v>
      </c>
      <c r="K68" s="3">
        <f t="shared" ref="K68:K99" si="4">J68*I68</f>
        <v>2.2851113122171948E-4</v>
      </c>
    </row>
    <row r="69" spans="1:11">
      <c r="A69" s="9"/>
      <c r="B69" s="8" t="s">
        <v>94</v>
      </c>
      <c r="C69" s="8" t="s">
        <v>31</v>
      </c>
      <c r="D69" s="8" t="s">
        <v>97</v>
      </c>
      <c r="E69" s="2" t="s">
        <v>0</v>
      </c>
      <c r="F69" s="2">
        <v>12</v>
      </c>
      <c r="G69" s="3">
        <v>8.1714079999999994E-2</v>
      </c>
      <c r="H69" s="3">
        <v>8.0824110000000005E-2</v>
      </c>
      <c r="I69" s="3">
        <f t="shared" ref="I69:I132" si="5">MAX(G69:H69)</f>
        <v>8.1714079999999994E-2</v>
      </c>
      <c r="J69" s="3">
        <f t="shared" ref="J69:J132" si="6">F69/SUM($F$4:$F$172)</f>
        <v>9.0497737556561094E-3</v>
      </c>
      <c r="K69" s="3">
        <f t="shared" si="4"/>
        <v>7.3949393665158369E-4</v>
      </c>
    </row>
    <row r="70" spans="1:11">
      <c r="A70" s="9"/>
      <c r="B70" s="8" t="s">
        <v>94</v>
      </c>
      <c r="C70" s="8" t="s">
        <v>33</v>
      </c>
      <c r="D70" s="8" t="s">
        <v>98</v>
      </c>
      <c r="E70" s="2" t="s">
        <v>1</v>
      </c>
      <c r="F70" s="2">
        <v>12</v>
      </c>
      <c r="G70" s="3">
        <v>0.16253428</v>
      </c>
      <c r="H70" s="3">
        <v>0.26109254999999998</v>
      </c>
      <c r="I70" s="3">
        <f t="shared" si="5"/>
        <v>0.26109254999999998</v>
      </c>
      <c r="J70" s="3">
        <f t="shared" si="6"/>
        <v>9.0497737556561094E-3</v>
      </c>
      <c r="K70" s="3">
        <f t="shared" si="4"/>
        <v>2.3628285067873304E-3</v>
      </c>
    </row>
    <row r="71" spans="1:11">
      <c r="A71" s="9"/>
      <c r="B71" s="8" t="s">
        <v>94</v>
      </c>
      <c r="C71" s="8" t="s">
        <v>35</v>
      </c>
      <c r="D71" s="8" t="s">
        <v>99</v>
      </c>
      <c r="E71" s="2" t="s">
        <v>1</v>
      </c>
      <c r="F71" s="2">
        <v>12</v>
      </c>
      <c r="G71" s="3">
        <v>0.29158918</v>
      </c>
      <c r="H71" s="3">
        <v>0.49137634000000002</v>
      </c>
      <c r="I71" s="3">
        <f t="shared" si="5"/>
        <v>0.49137634000000002</v>
      </c>
      <c r="J71" s="3">
        <f t="shared" si="6"/>
        <v>9.0497737556561094E-3</v>
      </c>
      <c r="K71" s="3">
        <f t="shared" si="4"/>
        <v>4.4468447058823536E-3</v>
      </c>
    </row>
    <row r="72" spans="1:11">
      <c r="A72" s="9"/>
      <c r="B72" s="8" t="s">
        <v>100</v>
      </c>
      <c r="C72" s="8" t="s">
        <v>29</v>
      </c>
      <c r="D72" s="8" t="s">
        <v>101</v>
      </c>
      <c r="E72" s="2" t="s">
        <v>0</v>
      </c>
      <c r="F72" s="2">
        <v>12</v>
      </c>
      <c r="G72" s="3">
        <v>0.16948002000000001</v>
      </c>
      <c r="H72" s="3">
        <v>0.12826283999999999</v>
      </c>
      <c r="I72" s="3">
        <f t="shared" si="5"/>
        <v>0.16948002000000001</v>
      </c>
      <c r="J72" s="3">
        <f t="shared" si="6"/>
        <v>9.0497737556561094E-3</v>
      </c>
      <c r="K72" s="3">
        <f t="shared" si="4"/>
        <v>1.5337558371040726E-3</v>
      </c>
    </row>
    <row r="73" spans="1:11">
      <c r="A73" s="9"/>
      <c r="B73" s="8" t="s">
        <v>100</v>
      </c>
      <c r="C73" s="8" t="s">
        <v>31</v>
      </c>
      <c r="D73" s="8" t="s">
        <v>102</v>
      </c>
      <c r="E73" s="2" t="s">
        <v>1</v>
      </c>
      <c r="F73" s="2">
        <v>12</v>
      </c>
      <c r="G73" s="3">
        <v>0.22691649</v>
      </c>
      <c r="H73" s="3">
        <v>0.27469980999999999</v>
      </c>
      <c r="I73" s="3">
        <f t="shared" si="5"/>
        <v>0.27469980999999999</v>
      </c>
      <c r="J73" s="3">
        <f t="shared" si="6"/>
        <v>9.0497737556561094E-3</v>
      </c>
      <c r="K73" s="3">
        <f t="shared" si="4"/>
        <v>2.4859711312217197E-3</v>
      </c>
    </row>
    <row r="74" spans="1:11">
      <c r="A74" s="9"/>
      <c r="B74" s="8" t="s">
        <v>100</v>
      </c>
      <c r="C74" s="8" t="s">
        <v>33</v>
      </c>
      <c r="D74" s="8" t="s">
        <v>103</v>
      </c>
      <c r="E74" s="2" t="s">
        <v>1</v>
      </c>
      <c r="F74" s="2">
        <v>12</v>
      </c>
      <c r="G74" s="3">
        <v>0.31191775999999999</v>
      </c>
      <c r="H74" s="3">
        <v>0.45525746</v>
      </c>
      <c r="I74" s="3">
        <f t="shared" si="5"/>
        <v>0.45525746</v>
      </c>
      <c r="J74" s="3">
        <f t="shared" si="6"/>
        <v>9.0497737556561094E-3</v>
      </c>
      <c r="K74" s="3">
        <f t="shared" si="4"/>
        <v>4.1199770135746609E-3</v>
      </c>
    </row>
    <row r="75" spans="1:11">
      <c r="A75" s="9"/>
      <c r="B75" s="8" t="s">
        <v>100</v>
      </c>
      <c r="C75" s="8" t="s">
        <v>35</v>
      </c>
      <c r="D75" s="8" t="s">
        <v>104</v>
      </c>
      <c r="E75" s="2" t="s">
        <v>1</v>
      </c>
      <c r="F75" s="2">
        <v>12</v>
      </c>
      <c r="G75" s="3">
        <v>0.44825621999999998</v>
      </c>
      <c r="H75" s="3">
        <v>0.69025667999999996</v>
      </c>
      <c r="I75" s="3">
        <f t="shared" si="5"/>
        <v>0.69025667999999996</v>
      </c>
      <c r="J75" s="3">
        <f t="shared" si="6"/>
        <v>9.0497737556561094E-3</v>
      </c>
      <c r="K75" s="3">
        <f t="shared" si="4"/>
        <v>6.2466667873303169E-3</v>
      </c>
    </row>
    <row r="76" spans="1:11">
      <c r="A76" s="9"/>
      <c r="B76" s="8" t="s">
        <v>105</v>
      </c>
      <c r="C76" s="8" t="s">
        <v>31</v>
      </c>
      <c r="D76" s="8" t="s">
        <v>106</v>
      </c>
      <c r="E76" s="2" t="s">
        <v>1</v>
      </c>
      <c r="F76" s="2">
        <v>12</v>
      </c>
      <c r="G76" s="3">
        <v>0.27137215999999997</v>
      </c>
      <c r="H76" s="3">
        <v>0.34006222000000003</v>
      </c>
      <c r="I76" s="3">
        <f t="shared" si="5"/>
        <v>0.34006222000000003</v>
      </c>
      <c r="J76" s="3">
        <f t="shared" si="6"/>
        <v>9.0497737556561094E-3</v>
      </c>
      <c r="K76" s="3">
        <f t="shared" si="4"/>
        <v>3.0774861538461545E-3</v>
      </c>
    </row>
    <row r="77" spans="1:11">
      <c r="A77" s="9"/>
      <c r="B77" s="8" t="s">
        <v>105</v>
      </c>
      <c r="C77" s="8" t="s">
        <v>33</v>
      </c>
      <c r="D77" s="8" t="s">
        <v>107</v>
      </c>
      <c r="E77" s="2" t="s">
        <v>1</v>
      </c>
      <c r="F77" s="2">
        <v>12</v>
      </c>
      <c r="G77" s="3">
        <v>0.35725483000000002</v>
      </c>
      <c r="H77" s="3">
        <v>0.51922325999999996</v>
      </c>
      <c r="I77" s="3">
        <f t="shared" si="5"/>
        <v>0.51922325999999996</v>
      </c>
      <c r="J77" s="3">
        <f t="shared" si="6"/>
        <v>9.0497737556561094E-3</v>
      </c>
      <c r="K77" s="3">
        <f t="shared" si="4"/>
        <v>4.6988530316742086E-3</v>
      </c>
    </row>
    <row r="78" spans="1:11">
      <c r="A78" s="9"/>
      <c r="B78" s="8" t="s">
        <v>105</v>
      </c>
      <c r="C78" s="8" t="s">
        <v>35</v>
      </c>
      <c r="D78" s="8" t="s">
        <v>108</v>
      </c>
      <c r="E78" s="2" t="s">
        <v>1</v>
      </c>
      <c r="F78" s="2">
        <v>12</v>
      </c>
      <c r="G78" s="3">
        <v>0.49593452999999998</v>
      </c>
      <c r="H78" s="3">
        <v>0.75517528</v>
      </c>
      <c r="I78" s="3">
        <f t="shared" si="5"/>
        <v>0.75517528</v>
      </c>
      <c r="J78" s="3">
        <f t="shared" si="6"/>
        <v>9.0497737556561094E-3</v>
      </c>
      <c r="K78" s="3">
        <f t="shared" si="4"/>
        <v>6.8341654298642541E-3</v>
      </c>
    </row>
    <row r="79" spans="1:11">
      <c r="A79" s="9"/>
      <c r="B79" s="8" t="s">
        <v>109</v>
      </c>
      <c r="C79" s="8" t="s">
        <v>33</v>
      </c>
      <c r="D79" s="8" t="s">
        <v>110</v>
      </c>
      <c r="E79" s="2" t="s">
        <v>1</v>
      </c>
      <c r="F79" s="2">
        <v>12</v>
      </c>
      <c r="G79" s="3">
        <v>0.40511142</v>
      </c>
      <c r="H79" s="3">
        <v>0.58844653000000002</v>
      </c>
      <c r="I79" s="3">
        <f t="shared" si="5"/>
        <v>0.58844653000000002</v>
      </c>
      <c r="J79" s="3">
        <f t="shared" si="6"/>
        <v>9.0497737556561094E-3</v>
      </c>
      <c r="K79" s="3">
        <f t="shared" si="4"/>
        <v>5.3253079638009059E-3</v>
      </c>
    </row>
    <row r="80" spans="1:11">
      <c r="A80" s="9"/>
      <c r="B80" s="8" t="s">
        <v>109</v>
      </c>
      <c r="C80" s="8" t="s">
        <v>35</v>
      </c>
      <c r="D80" s="8" t="s">
        <v>111</v>
      </c>
      <c r="E80" s="2" t="s">
        <v>1</v>
      </c>
      <c r="F80" s="2">
        <v>12</v>
      </c>
      <c r="G80" s="3">
        <v>0.54509697999999995</v>
      </c>
      <c r="H80" s="3">
        <v>0.82266103999999995</v>
      </c>
      <c r="I80" s="3">
        <f t="shared" si="5"/>
        <v>0.82266103999999995</v>
      </c>
      <c r="J80" s="3">
        <f t="shared" si="6"/>
        <v>9.0497737556561094E-3</v>
      </c>
      <c r="K80" s="3">
        <f t="shared" si="4"/>
        <v>7.4448962895927607E-3</v>
      </c>
    </row>
    <row r="81" spans="1:11">
      <c r="A81" s="9"/>
      <c r="B81" s="8" t="s">
        <v>112</v>
      </c>
      <c r="C81" s="8" t="s">
        <v>35</v>
      </c>
      <c r="D81" s="8" t="s">
        <v>113</v>
      </c>
      <c r="E81" s="2" t="s">
        <v>1</v>
      </c>
      <c r="F81" s="2">
        <v>12</v>
      </c>
      <c r="G81" s="3">
        <v>0.59559216000000004</v>
      </c>
      <c r="H81" s="3">
        <v>0.89217654000000002</v>
      </c>
      <c r="I81" s="3">
        <f t="shared" si="5"/>
        <v>0.89217654000000002</v>
      </c>
      <c r="J81" s="3">
        <f t="shared" si="6"/>
        <v>9.0497737556561094E-3</v>
      </c>
      <c r="K81" s="3">
        <f t="shared" si="4"/>
        <v>8.073995837104074E-3</v>
      </c>
    </row>
    <row r="82" spans="1:11">
      <c r="A82" s="9"/>
      <c r="B82" s="8" t="s">
        <v>12</v>
      </c>
      <c r="C82" s="8" t="s">
        <v>37</v>
      </c>
      <c r="D82" s="8" t="s">
        <v>114</v>
      </c>
      <c r="E82" s="2" t="s">
        <v>0</v>
      </c>
      <c r="F82" s="2">
        <v>4</v>
      </c>
      <c r="G82" s="3">
        <v>-0.54123058999999996</v>
      </c>
      <c r="H82" s="3">
        <v>-1.4543883399999999</v>
      </c>
      <c r="I82" s="3">
        <f t="shared" si="5"/>
        <v>-0.54123058999999996</v>
      </c>
      <c r="J82" s="3">
        <f t="shared" si="6"/>
        <v>3.0165912518853697E-3</v>
      </c>
      <c r="K82" s="3">
        <f t="shared" si="4"/>
        <v>-1.632671463046757E-3</v>
      </c>
    </row>
    <row r="83" spans="1:11">
      <c r="A83" s="9"/>
      <c r="B83" s="8" t="s">
        <v>12</v>
      </c>
      <c r="C83" s="8" t="s">
        <v>49</v>
      </c>
      <c r="D83" s="8" t="s">
        <v>115</v>
      </c>
      <c r="E83" s="2" t="s">
        <v>0</v>
      </c>
      <c r="F83" s="2">
        <v>4</v>
      </c>
      <c r="G83" s="3">
        <v>-0.49685617999999998</v>
      </c>
      <c r="H83" s="3">
        <v>-1.37880976</v>
      </c>
      <c r="I83" s="3">
        <f t="shared" si="5"/>
        <v>-0.49685617999999998</v>
      </c>
      <c r="J83" s="3">
        <f t="shared" si="6"/>
        <v>3.0165912518853697E-3</v>
      </c>
      <c r="K83" s="3">
        <f t="shared" si="4"/>
        <v>-1.4988120060331826E-3</v>
      </c>
    </row>
    <row r="84" spans="1:11">
      <c r="A84" s="9"/>
      <c r="B84" s="8" t="s">
        <v>12</v>
      </c>
      <c r="C84" s="8" t="s">
        <v>60</v>
      </c>
      <c r="D84" s="8" t="s">
        <v>116</v>
      </c>
      <c r="E84" s="2" t="s">
        <v>0</v>
      </c>
      <c r="F84" s="2">
        <v>4</v>
      </c>
      <c r="G84" s="3">
        <v>-0.45286538999999998</v>
      </c>
      <c r="H84" s="3">
        <v>-1.28688815</v>
      </c>
      <c r="I84" s="3">
        <f t="shared" si="5"/>
        <v>-0.45286538999999998</v>
      </c>
      <c r="J84" s="3">
        <f t="shared" si="6"/>
        <v>3.0165912518853697E-3</v>
      </c>
      <c r="K84" s="3">
        <f t="shared" si="4"/>
        <v>-1.366109773755656E-3</v>
      </c>
    </row>
    <row r="85" spans="1:11">
      <c r="A85" s="9"/>
      <c r="B85" s="8" t="s">
        <v>12</v>
      </c>
      <c r="C85" s="8" t="s">
        <v>70</v>
      </c>
      <c r="D85" s="8" t="s">
        <v>117</v>
      </c>
      <c r="E85" s="2" t="s">
        <v>0</v>
      </c>
      <c r="F85" s="2">
        <v>4</v>
      </c>
      <c r="G85" s="3">
        <v>-0.51837423000000005</v>
      </c>
      <c r="H85" s="3">
        <v>-1.3469666899999999</v>
      </c>
      <c r="I85" s="3">
        <f t="shared" si="5"/>
        <v>-0.51837423000000005</v>
      </c>
      <c r="J85" s="3">
        <f t="shared" si="6"/>
        <v>3.0165912518853697E-3</v>
      </c>
      <c r="K85" s="3">
        <f t="shared" si="4"/>
        <v>-1.5637231674208148E-3</v>
      </c>
    </row>
    <row r="86" spans="1:11">
      <c r="A86" s="9"/>
      <c r="B86" s="8" t="s">
        <v>12</v>
      </c>
      <c r="C86" s="8" t="s">
        <v>79</v>
      </c>
      <c r="D86" s="8" t="s">
        <v>118</v>
      </c>
      <c r="E86" s="2" t="s">
        <v>0</v>
      </c>
      <c r="F86" s="2">
        <v>4</v>
      </c>
      <c r="G86" s="3">
        <v>-0.56827046999999997</v>
      </c>
      <c r="H86" s="3">
        <v>-1.3483201</v>
      </c>
      <c r="I86" s="3">
        <f t="shared" si="5"/>
        <v>-0.56827046999999997</v>
      </c>
      <c r="J86" s="3">
        <f t="shared" si="6"/>
        <v>3.0165912518853697E-3</v>
      </c>
      <c r="K86" s="3">
        <f t="shared" si="4"/>
        <v>-1.7142397285067872E-3</v>
      </c>
    </row>
    <row r="87" spans="1:11">
      <c r="A87" s="9"/>
      <c r="B87" s="8" t="s">
        <v>12</v>
      </c>
      <c r="C87" s="8" t="s">
        <v>87</v>
      </c>
      <c r="D87" s="8" t="s">
        <v>119</v>
      </c>
      <c r="E87" s="2" t="s">
        <v>0</v>
      </c>
      <c r="F87" s="2">
        <v>4</v>
      </c>
      <c r="G87" s="3">
        <v>-0.50550364000000003</v>
      </c>
      <c r="H87" s="3">
        <v>-1.16255456</v>
      </c>
      <c r="I87" s="3">
        <f t="shared" si="5"/>
        <v>-0.50550364000000003</v>
      </c>
      <c r="J87" s="3">
        <f t="shared" si="6"/>
        <v>3.0165912518853697E-3</v>
      </c>
      <c r="K87" s="3">
        <f t="shared" si="4"/>
        <v>-1.5248978582202114E-3</v>
      </c>
    </row>
    <row r="88" spans="1:11">
      <c r="A88" s="9"/>
      <c r="B88" s="8" t="s">
        <v>12</v>
      </c>
      <c r="C88" s="8" t="s">
        <v>94</v>
      </c>
      <c r="D88" s="8" t="s">
        <v>120</v>
      </c>
      <c r="E88" s="2" t="s">
        <v>0</v>
      </c>
      <c r="F88" s="2">
        <v>4</v>
      </c>
      <c r="G88" s="3">
        <v>-0.44882368</v>
      </c>
      <c r="H88" s="3">
        <v>-0.98273016000000002</v>
      </c>
      <c r="I88" s="3">
        <f t="shared" si="5"/>
        <v>-0.44882368</v>
      </c>
      <c r="J88" s="3">
        <f t="shared" si="6"/>
        <v>3.0165912518853697E-3</v>
      </c>
      <c r="K88" s="3">
        <f t="shared" si="4"/>
        <v>-1.3539175867269986E-3</v>
      </c>
    </row>
    <row r="89" spans="1:11">
      <c r="A89" s="9"/>
      <c r="B89" s="8" t="s">
        <v>12</v>
      </c>
      <c r="C89" s="8" t="s">
        <v>100</v>
      </c>
      <c r="D89" s="8" t="s">
        <v>121</v>
      </c>
      <c r="E89" s="2" t="s">
        <v>0</v>
      </c>
      <c r="F89" s="2">
        <v>4</v>
      </c>
      <c r="G89" s="3">
        <v>-0.36002725000000002</v>
      </c>
      <c r="H89" s="3">
        <v>-0.77183014999999999</v>
      </c>
      <c r="I89" s="3">
        <f t="shared" si="5"/>
        <v>-0.36002725000000002</v>
      </c>
      <c r="J89" s="3">
        <f t="shared" si="6"/>
        <v>3.0165912518853697E-3</v>
      </c>
      <c r="K89" s="3">
        <f t="shared" si="4"/>
        <v>-1.086055052790347E-3</v>
      </c>
    </row>
    <row r="90" spans="1:11">
      <c r="A90" s="9"/>
      <c r="B90" s="8" t="s">
        <v>12</v>
      </c>
      <c r="C90" s="8" t="s">
        <v>105</v>
      </c>
      <c r="D90" s="8" t="s">
        <v>122</v>
      </c>
      <c r="E90" s="2" t="s">
        <v>0</v>
      </c>
      <c r="F90" s="2">
        <v>4</v>
      </c>
      <c r="G90" s="3">
        <v>-0.27240056000000001</v>
      </c>
      <c r="H90" s="3">
        <v>-0.56530975000000006</v>
      </c>
      <c r="I90" s="3">
        <f t="shared" si="5"/>
        <v>-0.27240056000000001</v>
      </c>
      <c r="J90" s="3">
        <f t="shared" si="6"/>
        <v>3.0165912518853697E-3</v>
      </c>
      <c r="K90" s="3">
        <f t="shared" si="4"/>
        <v>-8.2172114630467581E-4</v>
      </c>
    </row>
    <row r="91" spans="1:11">
      <c r="A91" s="9"/>
      <c r="B91" s="8" t="s">
        <v>12</v>
      </c>
      <c r="C91" s="8" t="s">
        <v>109</v>
      </c>
      <c r="D91" s="8" t="s">
        <v>123</v>
      </c>
      <c r="E91" s="2" t="s">
        <v>0</v>
      </c>
      <c r="F91" s="2">
        <v>4</v>
      </c>
      <c r="G91" s="3">
        <v>-0.16313911</v>
      </c>
      <c r="H91" s="3">
        <v>-0.33750657000000001</v>
      </c>
      <c r="I91" s="3">
        <f t="shared" si="5"/>
        <v>-0.16313911</v>
      </c>
      <c r="J91" s="3">
        <f t="shared" si="6"/>
        <v>3.0165912518853697E-3</v>
      </c>
      <c r="K91" s="3">
        <f t="shared" si="4"/>
        <v>-4.9212401206636508E-4</v>
      </c>
    </row>
    <row r="92" spans="1:11">
      <c r="A92" s="9"/>
      <c r="B92" s="8" t="s">
        <v>12</v>
      </c>
      <c r="C92" s="8" t="s">
        <v>112</v>
      </c>
      <c r="D92" s="8" t="s">
        <v>124</v>
      </c>
      <c r="E92" s="2" t="s">
        <v>0</v>
      </c>
      <c r="F92" s="2">
        <v>4</v>
      </c>
      <c r="G92" s="3">
        <v>-2.9687169999999999E-2</v>
      </c>
      <c r="H92" s="3">
        <v>-8.8508680000000006E-2</v>
      </c>
      <c r="I92" s="3">
        <f t="shared" si="5"/>
        <v>-2.9687169999999999E-2</v>
      </c>
      <c r="J92" s="3">
        <f t="shared" si="6"/>
        <v>3.0165912518853697E-3</v>
      </c>
      <c r="K92" s="3">
        <f t="shared" si="4"/>
        <v>-8.955405731523378E-5</v>
      </c>
    </row>
    <row r="93" spans="1:11">
      <c r="A93" s="9"/>
      <c r="B93" s="8" t="s">
        <v>12</v>
      </c>
      <c r="C93" s="8" t="s">
        <v>125</v>
      </c>
      <c r="D93" s="8" t="s">
        <v>126</v>
      </c>
      <c r="E93" s="2" t="s">
        <v>1</v>
      </c>
      <c r="F93" s="2">
        <v>4</v>
      </c>
      <c r="G93" s="3">
        <v>0.22130362000000001</v>
      </c>
      <c r="H93" s="3">
        <v>0.30706306999999999</v>
      </c>
      <c r="I93" s="3">
        <f t="shared" si="5"/>
        <v>0.30706306999999999</v>
      </c>
      <c r="J93" s="3">
        <f t="shared" si="6"/>
        <v>3.0165912518853697E-3</v>
      </c>
      <c r="K93" s="3">
        <f t="shared" si="4"/>
        <v>9.2628377073906488E-4</v>
      </c>
    </row>
    <row r="94" spans="1:11">
      <c r="A94" s="9"/>
      <c r="B94" s="8" t="s">
        <v>37</v>
      </c>
      <c r="C94" s="8" t="s">
        <v>49</v>
      </c>
      <c r="D94" s="8" t="s">
        <v>127</v>
      </c>
      <c r="E94" s="2" t="s">
        <v>0</v>
      </c>
      <c r="F94" s="2">
        <v>4</v>
      </c>
      <c r="G94" s="3">
        <v>-0.36298817</v>
      </c>
      <c r="H94" s="3">
        <v>-1.17496092</v>
      </c>
      <c r="I94" s="3">
        <f t="shared" si="5"/>
        <v>-0.36298817</v>
      </c>
      <c r="J94" s="3">
        <f t="shared" si="6"/>
        <v>3.0165912518853697E-3</v>
      </c>
      <c r="K94" s="3">
        <f t="shared" si="4"/>
        <v>-1.0949869381598795E-3</v>
      </c>
    </row>
    <row r="95" spans="1:11">
      <c r="A95" s="9"/>
      <c r="B95" s="8" t="s">
        <v>37</v>
      </c>
      <c r="C95" s="8" t="s">
        <v>60</v>
      </c>
      <c r="D95" s="8" t="s">
        <v>128</v>
      </c>
      <c r="E95" s="2" t="s">
        <v>0</v>
      </c>
      <c r="F95" s="2">
        <v>4</v>
      </c>
      <c r="G95" s="3">
        <v>-0.32028297999999999</v>
      </c>
      <c r="H95" s="3">
        <v>-1.0835744300000001</v>
      </c>
      <c r="I95" s="3">
        <f t="shared" si="5"/>
        <v>-0.32028297999999999</v>
      </c>
      <c r="J95" s="3">
        <f t="shared" si="6"/>
        <v>3.0165912518853697E-3</v>
      </c>
      <c r="K95" s="3">
        <f t="shared" si="4"/>
        <v>-9.6616283559577683E-4</v>
      </c>
    </row>
    <row r="96" spans="1:11">
      <c r="A96" s="9"/>
      <c r="B96" s="8" t="s">
        <v>37</v>
      </c>
      <c r="C96" s="8" t="s">
        <v>70</v>
      </c>
      <c r="D96" s="8" t="s">
        <v>129</v>
      </c>
      <c r="E96" s="2" t="s">
        <v>0</v>
      </c>
      <c r="F96" s="2">
        <v>4</v>
      </c>
      <c r="G96" s="3">
        <v>-0.38481861000000001</v>
      </c>
      <c r="H96" s="3">
        <v>-1.14195355</v>
      </c>
      <c r="I96" s="3">
        <f t="shared" si="5"/>
        <v>-0.38481861000000001</v>
      </c>
      <c r="J96" s="3">
        <f t="shared" si="6"/>
        <v>3.0165912518853697E-3</v>
      </c>
      <c r="K96" s="3">
        <f t="shared" si="4"/>
        <v>-1.1608404524886878E-3</v>
      </c>
    </row>
    <row r="97" spans="1:11">
      <c r="A97" s="9"/>
      <c r="B97" s="8" t="s">
        <v>37</v>
      </c>
      <c r="C97" s="8" t="s">
        <v>79</v>
      </c>
      <c r="D97" s="8" t="s">
        <v>130</v>
      </c>
      <c r="E97" s="2" t="s">
        <v>0</v>
      </c>
      <c r="F97" s="2">
        <v>4</v>
      </c>
      <c r="G97" s="3">
        <v>-0.43283927999999999</v>
      </c>
      <c r="H97" s="3">
        <v>-1.13998351</v>
      </c>
      <c r="I97" s="3">
        <f t="shared" si="5"/>
        <v>-0.43283927999999999</v>
      </c>
      <c r="J97" s="3">
        <f t="shared" si="6"/>
        <v>3.0165912518853697E-3</v>
      </c>
      <c r="K97" s="3">
        <f t="shared" si="4"/>
        <v>-1.3056991855203621E-3</v>
      </c>
    </row>
    <row r="98" spans="1:11">
      <c r="A98" s="9"/>
      <c r="B98" s="8" t="s">
        <v>37</v>
      </c>
      <c r="C98" s="8" t="s">
        <v>87</v>
      </c>
      <c r="D98" s="8" t="s">
        <v>131</v>
      </c>
      <c r="E98" s="2" t="s">
        <v>0</v>
      </c>
      <c r="F98" s="2">
        <v>4</v>
      </c>
      <c r="G98" s="3">
        <v>-0.47940926</v>
      </c>
      <c r="H98" s="3">
        <v>-1.1118751600000001</v>
      </c>
      <c r="I98" s="3">
        <f t="shared" si="5"/>
        <v>-0.47940926</v>
      </c>
      <c r="J98" s="3">
        <f t="shared" si="6"/>
        <v>3.0165912518853697E-3</v>
      </c>
      <c r="K98" s="3">
        <f t="shared" si="4"/>
        <v>-1.4461817797888387E-3</v>
      </c>
    </row>
    <row r="99" spans="1:11">
      <c r="A99" s="9"/>
      <c r="B99" s="8" t="s">
        <v>37</v>
      </c>
      <c r="C99" s="8" t="s">
        <v>94</v>
      </c>
      <c r="D99" s="8" t="s">
        <v>132</v>
      </c>
      <c r="E99" s="2" t="s">
        <v>0</v>
      </c>
      <c r="F99" s="2">
        <v>4</v>
      </c>
      <c r="G99" s="3">
        <v>-0.40341894</v>
      </c>
      <c r="H99" s="3">
        <v>-0.90234431000000004</v>
      </c>
      <c r="I99" s="3">
        <f t="shared" si="5"/>
        <v>-0.40341894</v>
      </c>
      <c r="J99" s="3">
        <f t="shared" si="6"/>
        <v>3.0165912518853697E-3</v>
      </c>
      <c r="K99" s="3">
        <f t="shared" si="4"/>
        <v>-1.2169500452488687E-3</v>
      </c>
    </row>
    <row r="100" spans="1:11">
      <c r="A100" s="9"/>
      <c r="B100" s="8" t="s">
        <v>37</v>
      </c>
      <c r="C100" s="8" t="s">
        <v>100</v>
      </c>
      <c r="D100" s="8" t="s">
        <v>133</v>
      </c>
      <c r="E100" s="2" t="s">
        <v>0</v>
      </c>
      <c r="F100" s="2">
        <v>4</v>
      </c>
      <c r="G100" s="3">
        <v>-0.31442666000000002</v>
      </c>
      <c r="H100" s="3">
        <v>-0.69119704000000004</v>
      </c>
      <c r="I100" s="3">
        <f t="shared" si="5"/>
        <v>-0.31442666000000002</v>
      </c>
      <c r="J100" s="3">
        <f t="shared" si="6"/>
        <v>3.0165912518853697E-3</v>
      </c>
      <c r="K100" s="3">
        <f t="shared" ref="K100:K131" si="7">J100*I100</f>
        <v>-9.4849671191553559E-4</v>
      </c>
    </row>
    <row r="101" spans="1:11">
      <c r="A101" s="9"/>
      <c r="B101" s="8" t="s">
        <v>37</v>
      </c>
      <c r="C101" s="8" t="s">
        <v>105</v>
      </c>
      <c r="D101" s="8" t="s">
        <v>134</v>
      </c>
      <c r="E101" s="2" t="s">
        <v>0</v>
      </c>
      <c r="F101" s="2">
        <v>4</v>
      </c>
      <c r="G101" s="3">
        <v>-0.22526064000000001</v>
      </c>
      <c r="H101" s="3">
        <v>-0.48470412000000002</v>
      </c>
      <c r="I101" s="3">
        <f t="shared" si="5"/>
        <v>-0.22526064000000001</v>
      </c>
      <c r="J101" s="3">
        <f t="shared" si="6"/>
        <v>3.0165912518853697E-3</v>
      </c>
      <c r="K101" s="3">
        <f t="shared" si="7"/>
        <v>-6.7951927601809961E-4</v>
      </c>
    </row>
    <row r="102" spans="1:11">
      <c r="A102" s="9"/>
      <c r="B102" s="8" t="s">
        <v>37</v>
      </c>
      <c r="C102" s="8" t="s">
        <v>109</v>
      </c>
      <c r="D102" s="8" t="s">
        <v>135</v>
      </c>
      <c r="E102" s="2" t="s">
        <v>0</v>
      </c>
      <c r="F102" s="2">
        <v>4</v>
      </c>
      <c r="G102" s="3">
        <v>-0.11479121</v>
      </c>
      <c r="H102" s="3">
        <v>-0.25722129999999999</v>
      </c>
      <c r="I102" s="3">
        <f t="shared" si="5"/>
        <v>-0.11479121</v>
      </c>
      <c r="J102" s="3">
        <f t="shared" si="6"/>
        <v>3.0165912518853697E-3</v>
      </c>
      <c r="K102" s="3">
        <f t="shared" si="7"/>
        <v>-3.4627815987933638E-4</v>
      </c>
    </row>
    <row r="103" spans="1:11">
      <c r="A103" s="9"/>
      <c r="B103" s="8" t="s">
        <v>37</v>
      </c>
      <c r="C103" s="8" t="s">
        <v>112</v>
      </c>
      <c r="D103" s="8" t="s">
        <v>136</v>
      </c>
      <c r="E103" s="2" t="s">
        <v>0</v>
      </c>
      <c r="F103" s="2">
        <v>4</v>
      </c>
      <c r="G103" s="3">
        <v>2.006784E-2</v>
      </c>
      <c r="H103" s="3">
        <v>-8.8366699999999996E-3</v>
      </c>
      <c r="I103" s="3">
        <f t="shared" si="5"/>
        <v>2.006784E-2</v>
      </c>
      <c r="J103" s="3">
        <f t="shared" si="6"/>
        <v>3.0165912518853697E-3</v>
      </c>
      <c r="K103" s="3">
        <f t="shared" si="7"/>
        <v>6.0536470588235295E-5</v>
      </c>
    </row>
    <row r="104" spans="1:11">
      <c r="A104" s="9"/>
      <c r="B104" s="8" t="s">
        <v>37</v>
      </c>
      <c r="C104" s="8" t="s">
        <v>125</v>
      </c>
      <c r="D104" s="8" t="s">
        <v>137</v>
      </c>
      <c r="E104" s="2" t="s">
        <v>1</v>
      </c>
      <c r="F104" s="2">
        <v>4</v>
      </c>
      <c r="G104" s="3">
        <v>0.27258166</v>
      </c>
      <c r="H104" s="3">
        <v>0.38351727000000002</v>
      </c>
      <c r="I104" s="3">
        <f t="shared" si="5"/>
        <v>0.38351727000000002</v>
      </c>
      <c r="J104" s="3">
        <f t="shared" si="6"/>
        <v>3.0165912518853697E-3</v>
      </c>
      <c r="K104" s="3">
        <f t="shared" si="7"/>
        <v>1.1569148416289594E-3</v>
      </c>
    </row>
    <row r="105" spans="1:11">
      <c r="A105" s="9"/>
      <c r="B105" s="8" t="s">
        <v>49</v>
      </c>
      <c r="C105" s="8" t="s">
        <v>60</v>
      </c>
      <c r="D105" s="8" t="s">
        <v>138</v>
      </c>
      <c r="E105" s="2" t="s">
        <v>0</v>
      </c>
      <c r="F105" s="2">
        <v>4</v>
      </c>
      <c r="G105" s="3">
        <v>-0.18819858</v>
      </c>
      <c r="H105" s="3">
        <v>-0.88448375999999995</v>
      </c>
      <c r="I105" s="3">
        <f t="shared" si="5"/>
        <v>-0.18819858</v>
      </c>
      <c r="J105" s="3">
        <f t="shared" si="6"/>
        <v>3.0165912518853697E-3</v>
      </c>
      <c r="K105" s="3">
        <f t="shared" si="7"/>
        <v>-5.6771819004524889E-4</v>
      </c>
    </row>
    <row r="106" spans="1:11">
      <c r="A106" s="9"/>
      <c r="B106" s="8" t="s">
        <v>49</v>
      </c>
      <c r="C106" s="8" t="s">
        <v>70</v>
      </c>
      <c r="D106" s="8" t="s">
        <v>139</v>
      </c>
      <c r="E106" s="2" t="s">
        <v>0</v>
      </c>
      <c r="F106" s="2">
        <v>4</v>
      </c>
      <c r="G106" s="3">
        <v>-0.25296511999999999</v>
      </c>
      <c r="H106" s="3">
        <v>-0.94235064000000002</v>
      </c>
      <c r="I106" s="3">
        <f t="shared" si="5"/>
        <v>-0.25296511999999999</v>
      </c>
      <c r="J106" s="3">
        <f t="shared" si="6"/>
        <v>3.0165912518853697E-3</v>
      </c>
      <c r="K106" s="3">
        <f t="shared" si="7"/>
        <v>-7.630923680241327E-4</v>
      </c>
    </row>
    <row r="107" spans="1:11">
      <c r="A107" s="9"/>
      <c r="B107" s="8" t="s">
        <v>49</v>
      </c>
      <c r="C107" s="8" t="s">
        <v>79</v>
      </c>
      <c r="D107" s="8" t="s">
        <v>140</v>
      </c>
      <c r="E107" s="2" t="s">
        <v>0</v>
      </c>
      <c r="F107" s="2">
        <v>4</v>
      </c>
      <c r="G107" s="3">
        <v>-0.30038130000000002</v>
      </c>
      <c r="H107" s="3">
        <v>-0.93938752000000003</v>
      </c>
      <c r="I107" s="3">
        <f t="shared" si="5"/>
        <v>-0.30038130000000002</v>
      </c>
      <c r="J107" s="3">
        <f t="shared" si="6"/>
        <v>3.0165912518853697E-3</v>
      </c>
      <c r="K107" s="3">
        <f t="shared" si="7"/>
        <v>-9.061276018099548E-4</v>
      </c>
    </row>
    <row r="108" spans="1:11">
      <c r="A108" s="9"/>
      <c r="B108" s="8" t="s">
        <v>49</v>
      </c>
      <c r="C108" s="8" t="s">
        <v>87</v>
      </c>
      <c r="D108" s="8" t="s">
        <v>141</v>
      </c>
      <c r="E108" s="2" t="s">
        <v>0</v>
      </c>
      <c r="F108" s="2">
        <v>4</v>
      </c>
      <c r="G108" s="3">
        <v>-0.34522019999999998</v>
      </c>
      <c r="H108" s="3">
        <v>-0.90801595000000002</v>
      </c>
      <c r="I108" s="3">
        <f t="shared" si="5"/>
        <v>-0.34522019999999998</v>
      </c>
      <c r="J108" s="3">
        <f t="shared" si="6"/>
        <v>3.0165912518853697E-3</v>
      </c>
      <c r="K108" s="3">
        <f t="shared" si="7"/>
        <v>-1.0413882352941176E-3</v>
      </c>
    </row>
    <row r="109" spans="1:11">
      <c r="A109" s="9"/>
      <c r="B109" s="8" t="s">
        <v>49</v>
      </c>
      <c r="C109" s="8" t="s">
        <v>94</v>
      </c>
      <c r="D109" s="8" t="s">
        <v>142</v>
      </c>
      <c r="E109" s="2" t="s">
        <v>0</v>
      </c>
      <c r="F109" s="2">
        <v>4</v>
      </c>
      <c r="G109" s="3">
        <v>-0.37830888000000001</v>
      </c>
      <c r="H109" s="3">
        <v>-0.85230470999999997</v>
      </c>
      <c r="I109" s="3">
        <f t="shared" si="5"/>
        <v>-0.37830888000000001</v>
      </c>
      <c r="J109" s="3">
        <f t="shared" si="6"/>
        <v>3.0165912518853697E-3</v>
      </c>
      <c r="K109" s="3">
        <f t="shared" si="7"/>
        <v>-1.1412032579185521E-3</v>
      </c>
    </row>
    <row r="110" spans="1:11">
      <c r="A110" s="9"/>
      <c r="B110" s="8" t="s">
        <v>49</v>
      </c>
      <c r="C110" s="8" t="s">
        <v>100</v>
      </c>
      <c r="D110" s="8" t="s">
        <v>143</v>
      </c>
      <c r="E110" s="2" t="s">
        <v>0</v>
      </c>
      <c r="F110" s="2">
        <v>4</v>
      </c>
      <c r="G110" s="3">
        <v>-0.26963088000000002</v>
      </c>
      <c r="H110" s="3">
        <v>-0.61199596999999994</v>
      </c>
      <c r="I110" s="3">
        <f t="shared" si="5"/>
        <v>-0.26963088000000002</v>
      </c>
      <c r="J110" s="3">
        <f t="shared" si="6"/>
        <v>3.0165912518853697E-3</v>
      </c>
      <c r="K110" s="3">
        <f t="shared" si="7"/>
        <v>-8.1336615384615396E-4</v>
      </c>
    </row>
    <row r="111" spans="1:11">
      <c r="A111" s="9"/>
      <c r="B111" s="8" t="s">
        <v>49</v>
      </c>
      <c r="C111" s="8" t="s">
        <v>105</v>
      </c>
      <c r="D111" s="8" t="s">
        <v>144</v>
      </c>
      <c r="E111" s="2" t="s">
        <v>0</v>
      </c>
      <c r="F111" s="2">
        <v>4</v>
      </c>
      <c r="G111" s="3">
        <v>-0.17875366000000001</v>
      </c>
      <c r="H111" s="3">
        <v>-0.40549342999999999</v>
      </c>
      <c r="I111" s="3">
        <f t="shared" si="5"/>
        <v>-0.17875366000000001</v>
      </c>
      <c r="J111" s="3">
        <f t="shared" si="6"/>
        <v>3.0165912518853697E-3</v>
      </c>
      <c r="K111" s="3">
        <f t="shared" si="7"/>
        <v>-5.3922672699849175E-4</v>
      </c>
    </row>
    <row r="112" spans="1:11">
      <c r="A112" s="9"/>
      <c r="B112" s="8" t="s">
        <v>49</v>
      </c>
      <c r="C112" s="8" t="s">
        <v>109</v>
      </c>
      <c r="D112" s="8" t="s">
        <v>145</v>
      </c>
      <c r="E112" s="2" t="s">
        <v>0</v>
      </c>
      <c r="F112" s="2">
        <v>4</v>
      </c>
      <c r="G112" s="3">
        <v>-6.718209E-2</v>
      </c>
      <c r="H112" s="3">
        <v>-0.17828658999999999</v>
      </c>
      <c r="I112" s="3">
        <f t="shared" si="5"/>
        <v>-6.718209E-2</v>
      </c>
      <c r="J112" s="3">
        <f t="shared" si="6"/>
        <v>3.0165912518853697E-3</v>
      </c>
      <c r="K112" s="3">
        <f t="shared" si="7"/>
        <v>-2.0266090497737558E-4</v>
      </c>
    </row>
    <row r="113" spans="1:11">
      <c r="A113" s="9"/>
      <c r="B113" s="8" t="s">
        <v>49</v>
      </c>
      <c r="C113" s="8" t="s">
        <v>112</v>
      </c>
      <c r="D113" s="8" t="s">
        <v>146</v>
      </c>
      <c r="E113" s="2" t="s">
        <v>1</v>
      </c>
      <c r="F113" s="2">
        <v>4</v>
      </c>
      <c r="G113" s="3">
        <v>6.9129979999999994E-2</v>
      </c>
      <c r="H113" s="3">
        <v>6.9536479999999998E-2</v>
      </c>
      <c r="I113" s="3">
        <f t="shared" si="5"/>
        <v>6.9536479999999998E-2</v>
      </c>
      <c r="J113" s="3">
        <f t="shared" si="6"/>
        <v>3.0165912518853697E-3</v>
      </c>
      <c r="K113" s="3">
        <f t="shared" si="7"/>
        <v>2.0976313725490196E-4</v>
      </c>
    </row>
    <row r="114" spans="1:11">
      <c r="A114" s="9"/>
      <c r="B114" s="8" t="s">
        <v>49</v>
      </c>
      <c r="C114" s="8" t="s">
        <v>125</v>
      </c>
      <c r="D114" s="8" t="s">
        <v>147</v>
      </c>
      <c r="E114" s="2" t="s">
        <v>1</v>
      </c>
      <c r="F114" s="2">
        <v>4</v>
      </c>
      <c r="G114" s="3">
        <v>0.32445391000000001</v>
      </c>
      <c r="H114" s="3">
        <v>0.45978069999999999</v>
      </c>
      <c r="I114" s="3">
        <f t="shared" si="5"/>
        <v>0.45978069999999999</v>
      </c>
      <c r="J114" s="3">
        <f t="shared" si="6"/>
        <v>3.0165912518853697E-3</v>
      </c>
      <c r="K114" s="3">
        <f t="shared" si="7"/>
        <v>1.3869704374057316E-3</v>
      </c>
    </row>
    <row r="115" spans="1:11">
      <c r="A115" s="9"/>
      <c r="B115" s="8" t="s">
        <v>60</v>
      </c>
      <c r="C115" s="8" t="s">
        <v>70</v>
      </c>
      <c r="D115" s="8" t="s">
        <v>148</v>
      </c>
      <c r="E115" s="2" t="s">
        <v>0</v>
      </c>
      <c r="F115" s="2">
        <v>4</v>
      </c>
      <c r="G115" s="3">
        <v>-0.12055</v>
      </c>
      <c r="H115" s="3">
        <v>-0.74084943000000003</v>
      </c>
      <c r="I115" s="3">
        <f t="shared" si="5"/>
        <v>-0.12055</v>
      </c>
      <c r="J115" s="3">
        <f t="shared" si="6"/>
        <v>3.0165912518853697E-3</v>
      </c>
      <c r="K115" s="3">
        <f t="shared" si="7"/>
        <v>-3.6365007541478133E-4</v>
      </c>
    </row>
    <row r="116" spans="1:11">
      <c r="A116" s="9"/>
      <c r="B116" s="8" t="s">
        <v>60</v>
      </c>
      <c r="C116" s="8" t="s">
        <v>79</v>
      </c>
      <c r="D116" s="8" t="s">
        <v>149</v>
      </c>
      <c r="E116" s="2" t="s">
        <v>0</v>
      </c>
      <c r="F116" s="2">
        <v>4</v>
      </c>
      <c r="G116" s="3">
        <v>-0.16851977000000001</v>
      </c>
      <c r="H116" s="3">
        <v>-0.73843464000000003</v>
      </c>
      <c r="I116" s="3">
        <f t="shared" si="5"/>
        <v>-0.16851977000000001</v>
      </c>
      <c r="J116" s="3">
        <f t="shared" si="6"/>
        <v>3.0165912518853697E-3</v>
      </c>
      <c r="K116" s="3">
        <f t="shared" si="7"/>
        <v>-5.0835526395173465E-4</v>
      </c>
    </row>
    <row r="117" spans="1:11">
      <c r="A117" s="9"/>
      <c r="B117" s="8" t="s">
        <v>60</v>
      </c>
      <c r="C117" s="8" t="s">
        <v>87</v>
      </c>
      <c r="D117" s="8" t="s">
        <v>150</v>
      </c>
      <c r="E117" s="2" t="s">
        <v>0</v>
      </c>
      <c r="F117" s="2">
        <v>4</v>
      </c>
      <c r="G117" s="3">
        <v>-0.21271033</v>
      </c>
      <c r="H117" s="3">
        <v>-0.70587007999999996</v>
      </c>
      <c r="I117" s="3">
        <f t="shared" si="5"/>
        <v>-0.21271033</v>
      </c>
      <c r="J117" s="3">
        <f t="shared" si="6"/>
        <v>3.0165912518853697E-3</v>
      </c>
      <c r="K117" s="3">
        <f t="shared" si="7"/>
        <v>-6.4166012066365014E-4</v>
      </c>
    </row>
    <row r="118" spans="1:11">
      <c r="A118" s="9"/>
      <c r="B118" s="8" t="s">
        <v>60</v>
      </c>
      <c r="C118" s="8" t="s">
        <v>94</v>
      </c>
      <c r="D118" s="8" t="s">
        <v>151</v>
      </c>
      <c r="E118" s="2" t="s">
        <v>0</v>
      </c>
      <c r="F118" s="2">
        <v>4</v>
      </c>
      <c r="G118" s="3">
        <v>-0.24334560999999999</v>
      </c>
      <c r="H118" s="3">
        <v>-0.64677178000000002</v>
      </c>
      <c r="I118" s="3">
        <f t="shared" si="5"/>
        <v>-0.24334560999999999</v>
      </c>
      <c r="J118" s="3">
        <f t="shared" si="6"/>
        <v>3.0165912518853697E-3</v>
      </c>
      <c r="K118" s="3">
        <f t="shared" si="7"/>
        <v>-7.3407423831070887E-4</v>
      </c>
    </row>
    <row r="119" spans="1:11">
      <c r="A119" s="9"/>
      <c r="B119" s="8" t="s">
        <v>60</v>
      </c>
      <c r="C119" s="8" t="s">
        <v>100</v>
      </c>
      <c r="D119" s="8" t="s">
        <v>152</v>
      </c>
      <c r="E119" s="2" t="s">
        <v>0</v>
      </c>
      <c r="F119" s="2">
        <v>4</v>
      </c>
      <c r="G119" s="3">
        <v>-0.24316852999999999</v>
      </c>
      <c r="H119" s="3">
        <v>-0.55575079999999999</v>
      </c>
      <c r="I119" s="3">
        <f t="shared" si="5"/>
        <v>-0.24316852999999999</v>
      </c>
      <c r="J119" s="3">
        <f t="shared" si="6"/>
        <v>3.0165912518853697E-3</v>
      </c>
      <c r="K119" s="3">
        <f t="shared" si="7"/>
        <v>-7.3354006033182501E-4</v>
      </c>
    </row>
    <row r="120" spans="1:11">
      <c r="A120" s="9"/>
      <c r="B120" s="8" t="s">
        <v>60</v>
      </c>
      <c r="C120" s="8" t="s">
        <v>105</v>
      </c>
      <c r="D120" s="8" t="s">
        <v>153</v>
      </c>
      <c r="E120" s="2" t="s">
        <v>0</v>
      </c>
      <c r="F120" s="2">
        <v>4</v>
      </c>
      <c r="G120" s="3">
        <v>-0.13035131</v>
      </c>
      <c r="H120" s="3">
        <v>-0.32083351999999998</v>
      </c>
      <c r="I120" s="3">
        <f t="shared" si="5"/>
        <v>-0.13035131</v>
      </c>
      <c r="J120" s="3">
        <f t="shared" si="6"/>
        <v>3.0165912518853697E-3</v>
      </c>
      <c r="K120" s="3">
        <f t="shared" si="7"/>
        <v>-3.9321662141779791E-4</v>
      </c>
    </row>
    <row r="121" spans="1:11">
      <c r="A121" s="9"/>
      <c r="B121" s="8" t="s">
        <v>60</v>
      </c>
      <c r="C121" s="8" t="s">
        <v>109</v>
      </c>
      <c r="D121" s="8" t="s">
        <v>154</v>
      </c>
      <c r="E121" s="2" t="s">
        <v>0</v>
      </c>
      <c r="F121" s="2">
        <v>4</v>
      </c>
      <c r="G121" s="3">
        <v>-1.725784E-2</v>
      </c>
      <c r="H121" s="3">
        <v>-9.3858259999999999E-2</v>
      </c>
      <c r="I121" s="3">
        <f t="shared" si="5"/>
        <v>-1.725784E-2</v>
      </c>
      <c r="J121" s="3">
        <f t="shared" si="6"/>
        <v>3.0165912518853697E-3</v>
      </c>
      <c r="K121" s="3">
        <f t="shared" si="7"/>
        <v>-5.2059849170437408E-5</v>
      </c>
    </row>
    <row r="122" spans="1:11">
      <c r="A122" s="9"/>
      <c r="B122" s="8" t="s">
        <v>60</v>
      </c>
      <c r="C122" s="8" t="s">
        <v>112</v>
      </c>
      <c r="D122" s="8" t="s">
        <v>155</v>
      </c>
      <c r="E122" s="2" t="s">
        <v>1</v>
      </c>
      <c r="F122" s="2">
        <v>4</v>
      </c>
      <c r="G122" s="3">
        <v>0.1208032</v>
      </c>
      <c r="H122" s="3">
        <v>0.15345494000000001</v>
      </c>
      <c r="I122" s="3">
        <f t="shared" si="5"/>
        <v>0.15345494000000001</v>
      </c>
      <c r="J122" s="3">
        <f t="shared" si="6"/>
        <v>3.0165912518853697E-3</v>
      </c>
      <c r="K122" s="3">
        <f t="shared" si="7"/>
        <v>4.6291082956259432E-4</v>
      </c>
    </row>
    <row r="123" spans="1:11">
      <c r="A123" s="9"/>
      <c r="B123" s="8" t="s">
        <v>60</v>
      </c>
      <c r="C123" s="8" t="s">
        <v>125</v>
      </c>
      <c r="D123" s="8" t="s">
        <v>156</v>
      </c>
      <c r="E123" s="2" t="s">
        <v>1</v>
      </c>
      <c r="F123" s="2">
        <v>4</v>
      </c>
      <c r="G123" s="3">
        <v>0.37993398</v>
      </c>
      <c r="H123" s="3">
        <v>0.54194498000000002</v>
      </c>
      <c r="I123" s="3">
        <f t="shared" si="5"/>
        <v>0.54194498000000002</v>
      </c>
      <c r="J123" s="3">
        <f t="shared" si="6"/>
        <v>3.0165912518853697E-3</v>
      </c>
      <c r="K123" s="3">
        <f t="shared" si="7"/>
        <v>1.6348264856711917E-3</v>
      </c>
    </row>
    <row r="124" spans="1:11">
      <c r="A124" s="9"/>
      <c r="B124" s="8" t="s">
        <v>70</v>
      </c>
      <c r="C124" s="8" t="s">
        <v>79</v>
      </c>
      <c r="D124" s="8" t="s">
        <v>157</v>
      </c>
      <c r="E124" s="2" t="s">
        <v>0</v>
      </c>
      <c r="F124" s="2">
        <v>4</v>
      </c>
      <c r="G124" s="3">
        <v>-3.9139729999999998E-2</v>
      </c>
      <c r="H124" s="3">
        <v>-0.55193018000000005</v>
      </c>
      <c r="I124" s="3">
        <f t="shared" si="5"/>
        <v>-3.9139729999999998E-2</v>
      </c>
      <c r="J124" s="3">
        <f t="shared" si="6"/>
        <v>3.0165912518853697E-3</v>
      </c>
      <c r="K124" s="3">
        <f t="shared" si="7"/>
        <v>-1.1806856711915536E-4</v>
      </c>
    </row>
    <row r="125" spans="1:11">
      <c r="A125" s="9"/>
      <c r="B125" s="8" t="s">
        <v>70</v>
      </c>
      <c r="C125" s="8" t="s">
        <v>87</v>
      </c>
      <c r="D125" s="8" t="s">
        <v>158</v>
      </c>
      <c r="E125" s="2" t="s">
        <v>0</v>
      </c>
      <c r="F125" s="2">
        <v>4</v>
      </c>
      <c r="G125" s="3">
        <v>-8.4301470000000003E-2</v>
      </c>
      <c r="H125" s="3">
        <v>-0.52240248</v>
      </c>
      <c r="I125" s="3">
        <f t="shared" si="5"/>
        <v>-8.4301470000000003E-2</v>
      </c>
      <c r="J125" s="3">
        <f t="shared" si="6"/>
        <v>3.0165912518853697E-3</v>
      </c>
      <c r="K125" s="3">
        <f t="shared" si="7"/>
        <v>-2.5430307692307695E-4</v>
      </c>
    </row>
    <row r="126" spans="1:11">
      <c r="A126" s="9"/>
      <c r="B126" s="8" t="s">
        <v>70</v>
      </c>
      <c r="C126" s="8" t="s">
        <v>94</v>
      </c>
      <c r="D126" s="8" t="s">
        <v>159</v>
      </c>
      <c r="E126" s="2" t="s">
        <v>0</v>
      </c>
      <c r="F126" s="2">
        <v>4</v>
      </c>
      <c r="G126" s="3">
        <v>-0.11400179000000001</v>
      </c>
      <c r="H126" s="3">
        <v>-0.46300616999999999</v>
      </c>
      <c r="I126" s="3">
        <f t="shared" si="5"/>
        <v>-0.11400179000000001</v>
      </c>
      <c r="J126" s="3">
        <f t="shared" si="6"/>
        <v>3.0165912518853697E-3</v>
      </c>
      <c r="K126" s="3">
        <f t="shared" si="7"/>
        <v>-3.4389680241327304E-4</v>
      </c>
    </row>
    <row r="127" spans="1:11">
      <c r="A127" s="9"/>
      <c r="B127" s="8" t="s">
        <v>70</v>
      </c>
      <c r="C127" s="8" t="s">
        <v>100</v>
      </c>
      <c r="D127" s="8" t="s">
        <v>160</v>
      </c>
      <c r="E127" s="2" t="s">
        <v>0</v>
      </c>
      <c r="F127" s="2">
        <v>4</v>
      </c>
      <c r="G127" s="3">
        <v>-0.11143723</v>
      </c>
      <c r="H127" s="3">
        <v>-0.36854334999999999</v>
      </c>
      <c r="I127" s="3">
        <f t="shared" si="5"/>
        <v>-0.11143723</v>
      </c>
      <c r="J127" s="3">
        <f t="shared" si="6"/>
        <v>3.0165912518853697E-3</v>
      </c>
      <c r="K127" s="3">
        <f t="shared" si="7"/>
        <v>-3.3616057315233788E-4</v>
      </c>
    </row>
    <row r="128" spans="1:11">
      <c r="A128" s="9"/>
      <c r="B128" s="8" t="s">
        <v>70</v>
      </c>
      <c r="C128" s="8" t="s">
        <v>105</v>
      </c>
      <c r="D128" s="8" t="s">
        <v>161</v>
      </c>
      <c r="E128" s="2" t="s">
        <v>0</v>
      </c>
      <c r="F128" s="2">
        <v>4</v>
      </c>
      <c r="G128" s="3">
        <v>-0.10619584</v>
      </c>
      <c r="H128" s="3">
        <v>-0.27739875000000003</v>
      </c>
      <c r="I128" s="3">
        <f t="shared" si="5"/>
        <v>-0.10619584</v>
      </c>
      <c r="J128" s="3">
        <f t="shared" si="6"/>
        <v>3.0165912518853697E-3</v>
      </c>
      <c r="K128" s="3">
        <f t="shared" si="7"/>
        <v>-3.2034944193061839E-4</v>
      </c>
    </row>
    <row r="129" spans="1:11">
      <c r="A129" s="9"/>
      <c r="B129" s="8" t="s">
        <v>70</v>
      </c>
      <c r="C129" s="8" t="s">
        <v>109</v>
      </c>
      <c r="D129" s="8" t="s">
        <v>162</v>
      </c>
      <c r="E129" s="2" t="s">
        <v>0</v>
      </c>
      <c r="F129" s="2">
        <v>4</v>
      </c>
      <c r="G129" s="3">
        <v>2.7686539999999999E-2</v>
      </c>
      <c r="H129" s="3">
        <v>-2.2518409999999999E-2</v>
      </c>
      <c r="I129" s="3">
        <f t="shared" si="5"/>
        <v>2.7686539999999999E-2</v>
      </c>
      <c r="J129" s="3">
        <f t="shared" si="6"/>
        <v>3.0165912518853697E-3</v>
      </c>
      <c r="K129" s="3">
        <f t="shared" si="7"/>
        <v>8.3518974358974359E-5</v>
      </c>
    </row>
    <row r="130" spans="1:11">
      <c r="A130" s="9"/>
      <c r="B130" s="8" t="s">
        <v>70</v>
      </c>
      <c r="C130" s="8" t="s">
        <v>112</v>
      </c>
      <c r="D130" s="8" t="s">
        <v>163</v>
      </c>
      <c r="E130" s="2" t="s">
        <v>1</v>
      </c>
      <c r="F130" s="2">
        <v>4</v>
      </c>
      <c r="G130" s="3">
        <v>0.16523883</v>
      </c>
      <c r="H130" s="3">
        <v>0.22509315999999999</v>
      </c>
      <c r="I130" s="3">
        <f t="shared" si="5"/>
        <v>0.22509315999999999</v>
      </c>
      <c r="J130" s="3">
        <f t="shared" si="6"/>
        <v>3.0165912518853697E-3</v>
      </c>
      <c r="K130" s="3">
        <f t="shared" si="7"/>
        <v>6.7901405731523375E-4</v>
      </c>
    </row>
    <row r="131" spans="1:11">
      <c r="A131" s="9"/>
      <c r="B131" s="8" t="s">
        <v>70</v>
      </c>
      <c r="C131" s="8" t="s">
        <v>125</v>
      </c>
      <c r="D131" s="8" t="s">
        <v>164</v>
      </c>
      <c r="E131" s="2" t="s">
        <v>1</v>
      </c>
      <c r="F131" s="2">
        <v>4</v>
      </c>
      <c r="G131" s="3">
        <v>0.32677946000000002</v>
      </c>
      <c r="H131" s="3">
        <v>0.49223814999999999</v>
      </c>
      <c r="I131" s="3">
        <f t="shared" si="5"/>
        <v>0.49223814999999999</v>
      </c>
      <c r="J131" s="3">
        <f t="shared" si="6"/>
        <v>3.0165912518853697E-3</v>
      </c>
      <c r="K131" s="3">
        <f t="shared" si="7"/>
        <v>1.4848812971342384E-3</v>
      </c>
    </row>
    <row r="132" spans="1:11">
      <c r="A132" s="9"/>
      <c r="B132" s="8" t="s">
        <v>79</v>
      </c>
      <c r="C132" s="8" t="s">
        <v>87</v>
      </c>
      <c r="D132" s="8" t="s">
        <v>165</v>
      </c>
      <c r="E132" s="2" t="s">
        <v>0</v>
      </c>
      <c r="F132" s="2">
        <v>4</v>
      </c>
      <c r="G132" s="3">
        <v>4.4679570000000002E-2</v>
      </c>
      <c r="H132" s="3">
        <v>-0.33597652</v>
      </c>
      <c r="I132" s="3">
        <f t="shared" si="5"/>
        <v>4.4679570000000002E-2</v>
      </c>
      <c r="J132" s="3">
        <f t="shared" si="6"/>
        <v>3.0165912518853697E-3</v>
      </c>
      <c r="K132" s="3">
        <f t="shared" ref="K132:K163" si="8">J132*I132</f>
        <v>1.3478000000000001E-4</v>
      </c>
    </row>
    <row r="133" spans="1:11">
      <c r="A133" s="9"/>
      <c r="B133" s="8" t="s">
        <v>79</v>
      </c>
      <c r="C133" s="8" t="s">
        <v>94</v>
      </c>
      <c r="D133" s="8" t="s">
        <v>166</v>
      </c>
      <c r="E133" s="2" t="s">
        <v>0</v>
      </c>
      <c r="F133" s="2">
        <v>4</v>
      </c>
      <c r="G133" s="3">
        <v>1.412836E-2</v>
      </c>
      <c r="H133" s="3">
        <v>-0.27999389000000002</v>
      </c>
      <c r="I133" s="3">
        <f t="shared" ref="I133:I172" si="9">MAX(G133:H133)</f>
        <v>1.412836E-2</v>
      </c>
      <c r="J133" s="3">
        <f t="shared" ref="J133:J172" si="10">F133/SUM($F$4:$F$172)</f>
        <v>3.0165912518853697E-3</v>
      </c>
      <c r="K133" s="3">
        <f t="shared" si="8"/>
        <v>4.2619487179487181E-5</v>
      </c>
    </row>
    <row r="134" spans="1:11">
      <c r="A134" s="9"/>
      <c r="B134" s="8" t="s">
        <v>79</v>
      </c>
      <c r="C134" s="8" t="s">
        <v>100</v>
      </c>
      <c r="D134" s="8" t="s">
        <v>167</v>
      </c>
      <c r="E134" s="2" t="s">
        <v>0</v>
      </c>
      <c r="F134" s="2">
        <v>4</v>
      </c>
      <c r="G134" s="3">
        <v>1.8993909999999999E-2</v>
      </c>
      <c r="H134" s="3">
        <v>-0.18525089</v>
      </c>
      <c r="I134" s="3">
        <f t="shared" si="9"/>
        <v>1.8993909999999999E-2</v>
      </c>
      <c r="J134" s="3">
        <f t="shared" si="10"/>
        <v>3.0165912518853697E-3</v>
      </c>
      <c r="K134" s="3">
        <f t="shared" si="8"/>
        <v>5.7296862745098041E-5</v>
      </c>
    </row>
    <row r="135" spans="1:11">
      <c r="A135" s="9"/>
      <c r="B135" s="8" t="s">
        <v>79</v>
      </c>
      <c r="C135" s="8" t="s">
        <v>105</v>
      </c>
      <c r="D135" s="8" t="s">
        <v>168</v>
      </c>
      <c r="E135" s="2" t="s">
        <v>0</v>
      </c>
      <c r="F135" s="2">
        <v>4</v>
      </c>
      <c r="G135" s="3">
        <v>2.8276840000000001E-2</v>
      </c>
      <c r="H135" s="3">
        <v>-9.0381219999999998E-2</v>
      </c>
      <c r="I135" s="3">
        <f t="shared" si="9"/>
        <v>2.8276840000000001E-2</v>
      </c>
      <c r="J135" s="3">
        <f t="shared" si="10"/>
        <v>3.0165912518853697E-3</v>
      </c>
      <c r="K135" s="3">
        <f t="shared" si="8"/>
        <v>8.5299668174962297E-5</v>
      </c>
    </row>
    <row r="136" spans="1:11">
      <c r="A136" s="9"/>
      <c r="B136" s="8" t="s">
        <v>79</v>
      </c>
      <c r="C136" s="8" t="s">
        <v>109</v>
      </c>
      <c r="D136" s="8" t="s">
        <v>169</v>
      </c>
      <c r="E136" s="2" t="s">
        <v>0</v>
      </c>
      <c r="F136" s="2">
        <v>4</v>
      </c>
      <c r="G136" s="3">
        <v>5.7930339999999997E-2</v>
      </c>
      <c r="H136" s="3">
        <v>2.6810899999999999E-2</v>
      </c>
      <c r="I136" s="3">
        <f t="shared" si="9"/>
        <v>5.7930339999999997E-2</v>
      </c>
      <c r="J136" s="3">
        <f t="shared" si="10"/>
        <v>3.0165912518853697E-3</v>
      </c>
      <c r="K136" s="3">
        <f t="shared" si="8"/>
        <v>1.7475215686274509E-4</v>
      </c>
    </row>
    <row r="137" spans="1:11">
      <c r="A137" s="9"/>
      <c r="B137" s="8" t="s">
        <v>79</v>
      </c>
      <c r="C137" s="8" t="s">
        <v>112</v>
      </c>
      <c r="D137" s="8" t="s">
        <v>170</v>
      </c>
      <c r="E137" s="2" t="s">
        <v>1</v>
      </c>
      <c r="F137" s="2">
        <v>4</v>
      </c>
      <c r="G137" s="3">
        <v>0.21506887999999999</v>
      </c>
      <c r="H137" s="3">
        <v>0.30104107000000002</v>
      </c>
      <c r="I137" s="3">
        <f t="shared" si="9"/>
        <v>0.30104107000000002</v>
      </c>
      <c r="J137" s="3">
        <f t="shared" si="10"/>
        <v>3.0165912518853697E-3</v>
      </c>
      <c r="K137" s="3">
        <f t="shared" si="8"/>
        <v>9.0811785822021121E-4</v>
      </c>
    </row>
    <row r="138" spans="1:11">
      <c r="A138" s="9"/>
      <c r="B138" s="8" t="s">
        <v>79</v>
      </c>
      <c r="C138" s="8" t="s">
        <v>125</v>
      </c>
      <c r="D138" s="8" t="s">
        <v>171</v>
      </c>
      <c r="E138" s="2" t="s">
        <v>1</v>
      </c>
      <c r="F138" s="2">
        <v>4</v>
      </c>
      <c r="G138" s="3">
        <v>0.39686274999999999</v>
      </c>
      <c r="H138" s="3">
        <v>0.59266352</v>
      </c>
      <c r="I138" s="3">
        <f t="shared" si="9"/>
        <v>0.59266352</v>
      </c>
      <c r="J138" s="3">
        <f t="shared" si="10"/>
        <v>3.0165912518853697E-3</v>
      </c>
      <c r="K138" s="3">
        <f t="shared" si="8"/>
        <v>1.7878235897435899E-3</v>
      </c>
    </row>
    <row r="139" spans="1:11">
      <c r="A139" s="9"/>
      <c r="B139" s="8" t="s">
        <v>87</v>
      </c>
      <c r="C139" s="8" t="s">
        <v>94</v>
      </c>
      <c r="D139" s="8" t="s">
        <v>172</v>
      </c>
      <c r="E139" s="2" t="s">
        <v>0</v>
      </c>
      <c r="F139" s="2">
        <v>4</v>
      </c>
      <c r="G139" s="3">
        <v>0.14369446999999999</v>
      </c>
      <c r="H139" s="3">
        <v>-9.3864680000000006E-2</v>
      </c>
      <c r="I139" s="3">
        <f t="shared" si="9"/>
        <v>0.14369446999999999</v>
      </c>
      <c r="J139" s="3">
        <f t="shared" si="10"/>
        <v>3.0165912518853697E-3</v>
      </c>
      <c r="K139" s="3">
        <f t="shared" si="8"/>
        <v>4.3346748114630464E-4</v>
      </c>
    </row>
    <row r="140" spans="1:11">
      <c r="A140" s="9"/>
      <c r="B140" s="8" t="s">
        <v>87</v>
      </c>
      <c r="C140" s="8" t="s">
        <v>100</v>
      </c>
      <c r="D140" s="8" t="s">
        <v>173</v>
      </c>
      <c r="E140" s="2" t="s">
        <v>0</v>
      </c>
      <c r="F140" s="2">
        <v>4</v>
      </c>
      <c r="G140" s="3">
        <v>0.15018430999999999</v>
      </c>
      <c r="H140" s="3">
        <v>-2.1816700000000001E-3</v>
      </c>
      <c r="I140" s="3">
        <f t="shared" si="9"/>
        <v>0.15018430999999999</v>
      </c>
      <c r="J140" s="3">
        <f t="shared" si="10"/>
        <v>3.0165912518853697E-3</v>
      </c>
      <c r="K140" s="3">
        <f t="shared" si="8"/>
        <v>4.5304467571644042E-4</v>
      </c>
    </row>
    <row r="141" spans="1:11">
      <c r="A141" s="9"/>
      <c r="B141" s="8" t="s">
        <v>87</v>
      </c>
      <c r="C141" s="8" t="s">
        <v>105</v>
      </c>
      <c r="D141" s="8" t="s">
        <v>174</v>
      </c>
      <c r="E141" s="2" t="s">
        <v>0</v>
      </c>
      <c r="F141" s="2">
        <v>4</v>
      </c>
      <c r="G141" s="3">
        <v>0.16199983000000001</v>
      </c>
      <c r="H141" s="3">
        <v>9.2755180000000007E-2</v>
      </c>
      <c r="I141" s="3">
        <f t="shared" si="9"/>
        <v>0.16199983000000001</v>
      </c>
      <c r="J141" s="3">
        <f t="shared" si="10"/>
        <v>3.0165912518853697E-3</v>
      </c>
      <c r="K141" s="3">
        <f t="shared" si="8"/>
        <v>4.8868726998491715E-4</v>
      </c>
    </row>
    <row r="142" spans="1:11">
      <c r="A142" s="9"/>
      <c r="B142" s="8" t="s">
        <v>87</v>
      </c>
      <c r="C142" s="8" t="s">
        <v>109</v>
      </c>
      <c r="D142" s="8" t="s">
        <v>175</v>
      </c>
      <c r="E142" s="2" t="s">
        <v>1</v>
      </c>
      <c r="F142" s="2">
        <v>4</v>
      </c>
      <c r="G142" s="3">
        <v>0.19560775999999999</v>
      </c>
      <c r="H142" s="3">
        <v>0.21398534999999999</v>
      </c>
      <c r="I142" s="3">
        <f t="shared" si="9"/>
        <v>0.21398534999999999</v>
      </c>
      <c r="J142" s="3">
        <f t="shared" si="10"/>
        <v>3.0165912518853697E-3</v>
      </c>
      <c r="K142" s="3">
        <f t="shared" si="8"/>
        <v>6.4550633484162893E-4</v>
      </c>
    </row>
    <row r="143" spans="1:11">
      <c r="A143" s="9"/>
      <c r="B143" s="8" t="s">
        <v>87</v>
      </c>
      <c r="C143" s="8" t="s">
        <v>112</v>
      </c>
      <c r="D143" s="8" t="s">
        <v>176</v>
      </c>
      <c r="E143" s="2" t="s">
        <v>1</v>
      </c>
      <c r="F143" s="2">
        <v>4</v>
      </c>
      <c r="G143" s="3">
        <v>0.25125728000000003</v>
      </c>
      <c r="H143" s="3">
        <v>0.35753581000000001</v>
      </c>
      <c r="I143" s="3">
        <f t="shared" si="9"/>
        <v>0.35753581000000001</v>
      </c>
      <c r="J143" s="3">
        <f t="shared" si="10"/>
        <v>3.0165912518853697E-3</v>
      </c>
      <c r="K143" s="3">
        <f t="shared" si="8"/>
        <v>1.0785393966817496E-3</v>
      </c>
    </row>
    <row r="144" spans="1:11">
      <c r="A144" s="9"/>
      <c r="B144" s="8" t="s">
        <v>87</v>
      </c>
      <c r="C144" s="8" t="s">
        <v>125</v>
      </c>
      <c r="D144" s="8" t="s">
        <v>177</v>
      </c>
      <c r="E144" s="2" t="s">
        <v>1</v>
      </c>
      <c r="F144" s="2">
        <v>4</v>
      </c>
      <c r="G144" s="3">
        <v>0.45367763999999999</v>
      </c>
      <c r="H144" s="3">
        <v>0.67407251000000001</v>
      </c>
      <c r="I144" s="3">
        <f t="shared" si="9"/>
        <v>0.67407251000000001</v>
      </c>
      <c r="J144" s="3">
        <f t="shared" si="10"/>
        <v>3.0165912518853697E-3</v>
      </c>
      <c r="K144" s="3">
        <f t="shared" si="8"/>
        <v>2.0334012368024134E-3</v>
      </c>
    </row>
    <row r="145" spans="1:11">
      <c r="A145" s="9"/>
      <c r="B145" s="8" t="s">
        <v>94</v>
      </c>
      <c r="C145" s="8" t="s">
        <v>100</v>
      </c>
      <c r="D145" s="8" t="s">
        <v>178</v>
      </c>
      <c r="E145" s="2" t="s">
        <v>0</v>
      </c>
      <c r="F145" s="2">
        <v>4</v>
      </c>
      <c r="G145" s="3">
        <v>0.28255615000000001</v>
      </c>
      <c r="H145" s="3">
        <v>0.18168992</v>
      </c>
      <c r="I145" s="3">
        <f t="shared" si="9"/>
        <v>0.28255615000000001</v>
      </c>
      <c r="J145" s="3">
        <f t="shared" si="10"/>
        <v>3.0165912518853697E-3</v>
      </c>
      <c r="K145" s="3">
        <f t="shared" si="8"/>
        <v>8.523564102564103E-4</v>
      </c>
    </row>
    <row r="146" spans="1:11">
      <c r="A146" s="9"/>
      <c r="B146" s="8" t="s">
        <v>94</v>
      </c>
      <c r="C146" s="8" t="s">
        <v>105</v>
      </c>
      <c r="D146" s="8" t="s">
        <v>179</v>
      </c>
      <c r="E146" s="2" t="s">
        <v>0</v>
      </c>
      <c r="F146" s="2">
        <v>4</v>
      </c>
      <c r="G146" s="3">
        <v>0.29627427000000001</v>
      </c>
      <c r="H146" s="3">
        <v>0.27266553999999998</v>
      </c>
      <c r="I146" s="3">
        <f t="shared" si="9"/>
        <v>0.29627427000000001</v>
      </c>
      <c r="J146" s="3">
        <f t="shared" si="10"/>
        <v>3.0165912518853697E-3</v>
      </c>
      <c r="K146" s="3">
        <f t="shared" si="8"/>
        <v>8.9373837104072401E-4</v>
      </c>
    </row>
    <row r="147" spans="1:11">
      <c r="A147" s="9"/>
      <c r="B147" s="8" t="s">
        <v>94</v>
      </c>
      <c r="C147" s="8" t="s">
        <v>109</v>
      </c>
      <c r="D147" s="8" t="s">
        <v>180</v>
      </c>
      <c r="E147" s="2" t="s">
        <v>1</v>
      </c>
      <c r="F147" s="2">
        <v>4</v>
      </c>
      <c r="G147" s="3">
        <v>0.33251345999999998</v>
      </c>
      <c r="H147" s="3">
        <v>0.39433238999999998</v>
      </c>
      <c r="I147" s="3">
        <f t="shared" si="9"/>
        <v>0.39433238999999998</v>
      </c>
      <c r="J147" s="3">
        <f t="shared" si="10"/>
        <v>3.0165912518853697E-3</v>
      </c>
      <c r="K147" s="3">
        <f t="shared" si="8"/>
        <v>1.1895396380090498E-3</v>
      </c>
    </row>
    <row r="148" spans="1:11">
      <c r="A148" s="9"/>
      <c r="B148" s="8" t="s">
        <v>94</v>
      </c>
      <c r="C148" s="8" t="s">
        <v>112</v>
      </c>
      <c r="D148" s="8" t="s">
        <v>181</v>
      </c>
      <c r="E148" s="2" t="s">
        <v>1</v>
      </c>
      <c r="F148" s="2">
        <v>4</v>
      </c>
      <c r="G148" s="3">
        <v>0.39230163000000001</v>
      </c>
      <c r="H148" s="3">
        <v>0.54235224000000004</v>
      </c>
      <c r="I148" s="3">
        <f t="shared" si="9"/>
        <v>0.54235224000000004</v>
      </c>
      <c r="J148" s="3">
        <f t="shared" si="10"/>
        <v>3.0165912518853697E-3</v>
      </c>
      <c r="K148" s="3">
        <f t="shared" si="8"/>
        <v>1.6360550226244346E-3</v>
      </c>
    </row>
    <row r="149" spans="1:11">
      <c r="A149" s="9"/>
      <c r="B149" s="8" t="s">
        <v>94</v>
      </c>
      <c r="C149" s="8" t="s">
        <v>125</v>
      </c>
      <c r="D149" s="8" t="s">
        <v>182</v>
      </c>
      <c r="E149" s="2" t="s">
        <v>1</v>
      </c>
      <c r="F149" s="2">
        <v>4</v>
      </c>
      <c r="G149" s="3">
        <v>0.49656649000000003</v>
      </c>
      <c r="H149" s="3">
        <v>0.73626614999999995</v>
      </c>
      <c r="I149" s="3">
        <f t="shared" si="9"/>
        <v>0.73626614999999995</v>
      </c>
      <c r="J149" s="3">
        <f t="shared" si="10"/>
        <v>3.0165912518853697E-3</v>
      </c>
      <c r="K149" s="3">
        <f t="shared" si="8"/>
        <v>2.2210140271493213E-3</v>
      </c>
    </row>
    <row r="150" spans="1:11">
      <c r="A150" s="9"/>
      <c r="B150" s="8" t="s">
        <v>100</v>
      </c>
      <c r="C150" s="8" t="s">
        <v>105</v>
      </c>
      <c r="D150" s="8" t="s">
        <v>183</v>
      </c>
      <c r="E150" s="2" t="s">
        <v>1</v>
      </c>
      <c r="F150" s="2">
        <v>4</v>
      </c>
      <c r="G150" s="3">
        <v>0.66860149999999996</v>
      </c>
      <c r="H150" s="3">
        <v>0.69498086000000003</v>
      </c>
      <c r="I150" s="3">
        <f t="shared" si="9"/>
        <v>0.69498086000000003</v>
      </c>
      <c r="J150" s="3">
        <f t="shared" si="10"/>
        <v>3.0165912518853697E-3</v>
      </c>
      <c r="K150" s="3">
        <f t="shared" si="8"/>
        <v>2.0964731825037709E-3</v>
      </c>
    </row>
    <row r="151" spans="1:11">
      <c r="A151" s="9"/>
      <c r="B151" s="8" t="s">
        <v>100</v>
      </c>
      <c r="C151" s="8" t="s">
        <v>109</v>
      </c>
      <c r="D151" s="8" t="s">
        <v>184</v>
      </c>
      <c r="E151" s="2" t="s">
        <v>1</v>
      </c>
      <c r="F151" s="2">
        <v>4</v>
      </c>
      <c r="G151" s="3">
        <v>0.70515969000000001</v>
      </c>
      <c r="H151" s="3">
        <v>0.81138030999999999</v>
      </c>
      <c r="I151" s="3">
        <f t="shared" si="9"/>
        <v>0.81138030999999999</v>
      </c>
      <c r="J151" s="3">
        <f t="shared" si="10"/>
        <v>3.0165912518853697E-3</v>
      </c>
      <c r="K151" s="3">
        <f t="shared" si="8"/>
        <v>2.4476027450980394E-3</v>
      </c>
    </row>
    <row r="152" spans="1:11">
      <c r="A152" s="9"/>
      <c r="B152" s="8" t="s">
        <v>100</v>
      </c>
      <c r="C152" s="8" t="s">
        <v>112</v>
      </c>
      <c r="D152" s="8" t="s">
        <v>185</v>
      </c>
      <c r="E152" s="2" t="s">
        <v>1</v>
      </c>
      <c r="F152" s="2">
        <v>4</v>
      </c>
      <c r="G152" s="3">
        <v>0.76827354999999997</v>
      </c>
      <c r="H152" s="3">
        <v>0.95967440000000004</v>
      </c>
      <c r="I152" s="3">
        <f t="shared" si="9"/>
        <v>0.95967440000000004</v>
      </c>
      <c r="J152" s="3">
        <f t="shared" si="10"/>
        <v>3.0165912518853697E-3</v>
      </c>
      <c r="K152" s="3">
        <f t="shared" si="8"/>
        <v>2.8949453996983412E-3</v>
      </c>
    </row>
    <row r="153" spans="1:11">
      <c r="A153" s="9"/>
      <c r="B153" s="8" t="s">
        <v>100</v>
      </c>
      <c r="C153" s="8" t="s">
        <v>125</v>
      </c>
      <c r="D153" s="8" t="s">
        <v>186</v>
      </c>
      <c r="E153" s="2" t="s">
        <v>1</v>
      </c>
      <c r="F153" s="2">
        <v>4</v>
      </c>
      <c r="G153" s="3">
        <v>0.87871834000000004</v>
      </c>
      <c r="H153" s="3">
        <v>1.1580990799999999</v>
      </c>
      <c r="I153" s="3">
        <f t="shared" si="9"/>
        <v>1.1580990799999999</v>
      </c>
      <c r="J153" s="3">
        <f t="shared" si="10"/>
        <v>3.0165912518853697E-3</v>
      </c>
      <c r="K153" s="3">
        <f t="shared" si="8"/>
        <v>3.4935115535444949E-3</v>
      </c>
    </row>
    <row r="154" spans="1:11">
      <c r="A154" s="9"/>
      <c r="B154" s="8" t="s">
        <v>105</v>
      </c>
      <c r="C154" s="8" t="s">
        <v>109</v>
      </c>
      <c r="D154" s="8" t="s">
        <v>187</v>
      </c>
      <c r="E154" s="2" t="s">
        <v>1</v>
      </c>
      <c r="F154" s="2">
        <v>4</v>
      </c>
      <c r="G154" s="3">
        <v>0.74907137000000001</v>
      </c>
      <c r="H154" s="3">
        <v>0.87444557000000001</v>
      </c>
      <c r="I154" s="3">
        <f t="shared" si="9"/>
        <v>0.87444557000000001</v>
      </c>
      <c r="J154" s="3">
        <f t="shared" si="10"/>
        <v>3.0165912518853697E-3</v>
      </c>
      <c r="K154" s="3">
        <f t="shared" si="8"/>
        <v>2.6378448567119157E-3</v>
      </c>
    </row>
    <row r="155" spans="1:11">
      <c r="A155" s="9"/>
      <c r="B155" s="8" t="s">
        <v>105</v>
      </c>
      <c r="C155" s="8" t="s">
        <v>112</v>
      </c>
      <c r="D155" s="8" t="s">
        <v>188</v>
      </c>
      <c r="E155" s="2" t="s">
        <v>1</v>
      </c>
      <c r="F155" s="2">
        <v>4</v>
      </c>
      <c r="G155" s="3">
        <v>0.81290450000000003</v>
      </c>
      <c r="H155" s="3">
        <v>1.0214709799999999</v>
      </c>
      <c r="I155" s="3">
        <f t="shared" si="9"/>
        <v>1.0214709799999999</v>
      </c>
      <c r="J155" s="3">
        <f t="shared" si="10"/>
        <v>3.0165912518853697E-3</v>
      </c>
      <c r="K155" s="3">
        <f t="shared" si="8"/>
        <v>3.0813604223227753E-3</v>
      </c>
    </row>
    <row r="156" spans="1:11">
      <c r="A156" s="9"/>
      <c r="B156" s="8" t="s">
        <v>105</v>
      </c>
      <c r="C156" s="8" t="s">
        <v>125</v>
      </c>
      <c r="D156" s="8" t="s">
        <v>189</v>
      </c>
      <c r="E156" s="2" t="s">
        <v>1</v>
      </c>
      <c r="F156" s="2">
        <v>4</v>
      </c>
      <c r="G156" s="3">
        <v>0.92518948000000001</v>
      </c>
      <c r="H156" s="3">
        <v>1.2208222</v>
      </c>
      <c r="I156" s="3">
        <f t="shared" si="9"/>
        <v>1.2208222</v>
      </c>
      <c r="J156" s="3">
        <f t="shared" si="10"/>
        <v>3.0165912518853697E-3</v>
      </c>
      <c r="K156" s="3">
        <f t="shared" si="8"/>
        <v>3.682721568627451E-3</v>
      </c>
    </row>
    <row r="157" spans="1:11">
      <c r="A157" s="9"/>
      <c r="B157" s="8" t="s">
        <v>109</v>
      </c>
      <c r="C157" s="8" t="s">
        <v>112</v>
      </c>
      <c r="D157" s="8" t="s">
        <v>190</v>
      </c>
      <c r="E157" s="2" t="s">
        <v>1</v>
      </c>
      <c r="F157" s="2">
        <v>4</v>
      </c>
      <c r="G157" s="3">
        <v>0.86005606000000001</v>
      </c>
      <c r="H157" s="3">
        <v>1.0882605299999999</v>
      </c>
      <c r="I157" s="3">
        <f t="shared" si="9"/>
        <v>1.0882605299999999</v>
      </c>
      <c r="J157" s="3">
        <f t="shared" si="10"/>
        <v>3.0165912518853697E-3</v>
      </c>
      <c r="K157" s="3">
        <f t="shared" si="8"/>
        <v>3.2828371945701354E-3</v>
      </c>
    </row>
    <row r="158" spans="1:11">
      <c r="A158" s="9"/>
      <c r="B158" s="8" t="s">
        <v>109</v>
      </c>
      <c r="C158" s="8" t="s">
        <v>125</v>
      </c>
      <c r="D158" s="8" t="s">
        <v>191</v>
      </c>
      <c r="E158" s="2" t="s">
        <v>1</v>
      </c>
      <c r="F158" s="2">
        <v>4</v>
      </c>
      <c r="G158" s="3">
        <v>0.97319500000000003</v>
      </c>
      <c r="H158" s="3">
        <v>1.2860317000000001</v>
      </c>
      <c r="I158" s="3">
        <f t="shared" si="9"/>
        <v>1.2860317000000001</v>
      </c>
      <c r="J158" s="3">
        <f t="shared" si="10"/>
        <v>3.0165912518853697E-3</v>
      </c>
      <c r="K158" s="3">
        <f t="shared" si="8"/>
        <v>3.8794319758672703E-3</v>
      </c>
    </row>
    <row r="159" spans="1:11">
      <c r="A159" s="9"/>
      <c r="B159" s="8" t="s">
        <v>112</v>
      </c>
      <c r="C159" s="8" t="s">
        <v>125</v>
      </c>
      <c r="D159" s="8" t="s">
        <v>192</v>
      </c>
      <c r="E159" s="2" t="s">
        <v>1</v>
      </c>
      <c r="F159" s="2">
        <v>4</v>
      </c>
      <c r="G159" s="3">
        <v>1.0225700799999999</v>
      </c>
      <c r="H159" s="3">
        <v>1.35326361</v>
      </c>
      <c r="I159" s="3">
        <f t="shared" si="9"/>
        <v>1.35326361</v>
      </c>
      <c r="J159" s="3">
        <f t="shared" si="10"/>
        <v>3.0165912518853697E-3</v>
      </c>
      <c r="K159" s="3">
        <f t="shared" si="8"/>
        <v>4.0822431674208143E-3</v>
      </c>
    </row>
    <row r="160" spans="1:11">
      <c r="A160" s="9"/>
      <c r="B160" s="8" t="s">
        <v>12</v>
      </c>
      <c r="C160" s="8" t="s">
        <v>193</v>
      </c>
      <c r="D160" s="8" t="s">
        <v>194</v>
      </c>
      <c r="E160" s="2" t="s">
        <v>0</v>
      </c>
      <c r="F160" s="2">
        <v>6</v>
      </c>
      <c r="G160" s="3">
        <v>1.7882E-4</v>
      </c>
      <c r="H160" s="3">
        <v>-0.11485098000000001</v>
      </c>
      <c r="I160" s="3">
        <f t="shared" si="9"/>
        <v>1.7882E-4</v>
      </c>
      <c r="J160" s="3">
        <f t="shared" si="10"/>
        <v>4.5248868778280547E-3</v>
      </c>
      <c r="K160" s="3">
        <f t="shared" si="8"/>
        <v>8.0914027149321276E-7</v>
      </c>
    </row>
    <row r="161" spans="1:11">
      <c r="A161" s="9"/>
      <c r="B161" s="8" t="s">
        <v>37</v>
      </c>
      <c r="C161" s="8" t="s">
        <v>13</v>
      </c>
      <c r="D161" s="8" t="s">
        <v>195</v>
      </c>
      <c r="E161" s="2" t="s">
        <v>1</v>
      </c>
      <c r="F161" s="2">
        <v>6</v>
      </c>
      <c r="G161" s="3">
        <v>0.17633072999999999</v>
      </c>
      <c r="H161" s="3">
        <v>0.18350416</v>
      </c>
      <c r="I161" s="3">
        <f t="shared" si="9"/>
        <v>0.18350416</v>
      </c>
      <c r="J161" s="3">
        <f t="shared" si="10"/>
        <v>4.5248868778280547E-3</v>
      </c>
      <c r="K161" s="3">
        <f t="shared" si="8"/>
        <v>8.3033556561085977E-4</v>
      </c>
    </row>
    <row r="162" spans="1:11">
      <c r="A162" s="9"/>
      <c r="B162" s="8" t="s">
        <v>49</v>
      </c>
      <c r="C162" s="8" t="s">
        <v>15</v>
      </c>
      <c r="D162" s="8" t="s">
        <v>196</v>
      </c>
      <c r="E162" s="2" t="s">
        <v>1</v>
      </c>
      <c r="F162" s="2">
        <v>6</v>
      </c>
      <c r="G162" s="3">
        <v>0.36849912000000001</v>
      </c>
      <c r="H162" s="3">
        <v>0.47901447000000003</v>
      </c>
      <c r="I162" s="3">
        <f t="shared" si="9"/>
        <v>0.47901447000000003</v>
      </c>
      <c r="J162" s="3">
        <f t="shared" si="10"/>
        <v>4.5248868778280547E-3</v>
      </c>
      <c r="K162" s="3">
        <f t="shared" si="8"/>
        <v>2.1674862895927605E-3</v>
      </c>
    </row>
    <row r="163" spans="1:11">
      <c r="A163" s="9"/>
      <c r="B163" s="8" t="s">
        <v>60</v>
      </c>
      <c r="C163" s="8" t="s">
        <v>17</v>
      </c>
      <c r="D163" s="8" t="s">
        <v>197</v>
      </c>
      <c r="E163" s="2" t="s">
        <v>1</v>
      </c>
      <c r="F163" s="2">
        <v>6</v>
      </c>
      <c r="G163" s="3">
        <v>0.57664990000000005</v>
      </c>
      <c r="H163" s="3">
        <v>0.77191180000000004</v>
      </c>
      <c r="I163" s="3">
        <f t="shared" si="9"/>
        <v>0.77191180000000004</v>
      </c>
      <c r="J163" s="3">
        <f t="shared" si="10"/>
        <v>4.5248868778280547E-3</v>
      </c>
      <c r="K163" s="3">
        <f t="shared" si="8"/>
        <v>3.4928135746606342E-3</v>
      </c>
    </row>
    <row r="164" spans="1:11">
      <c r="A164" s="9"/>
      <c r="B164" s="8" t="s">
        <v>70</v>
      </c>
      <c r="C164" s="8" t="s">
        <v>19</v>
      </c>
      <c r="D164" s="8" t="s">
        <v>198</v>
      </c>
      <c r="E164" s="2" t="s">
        <v>1</v>
      </c>
      <c r="F164" s="2">
        <v>6</v>
      </c>
      <c r="G164" s="3">
        <v>0.76702130999999996</v>
      </c>
      <c r="H164" s="3">
        <v>1.0286409400000001</v>
      </c>
      <c r="I164" s="3">
        <f t="shared" si="9"/>
        <v>1.0286409400000001</v>
      </c>
      <c r="J164" s="3">
        <f t="shared" si="10"/>
        <v>4.5248868778280547E-3</v>
      </c>
      <c r="K164" s="3">
        <f t="shared" ref="K164:K172" si="11">J164*I164</f>
        <v>4.6544838914027156E-3</v>
      </c>
    </row>
    <row r="165" spans="1:11">
      <c r="A165" s="9"/>
      <c r="B165" s="8" t="s">
        <v>79</v>
      </c>
      <c r="C165" s="8" t="s">
        <v>21</v>
      </c>
      <c r="D165" s="8" t="s">
        <v>199</v>
      </c>
      <c r="E165" s="2" t="s">
        <v>1</v>
      </c>
      <c r="F165" s="2">
        <v>6</v>
      </c>
      <c r="G165" s="3">
        <v>0.96118183000000001</v>
      </c>
      <c r="H165" s="3">
        <v>1.28480006</v>
      </c>
      <c r="I165" s="3">
        <f t="shared" si="9"/>
        <v>1.28480006</v>
      </c>
      <c r="J165" s="3">
        <f t="shared" si="10"/>
        <v>4.5248868778280547E-3</v>
      </c>
      <c r="K165" s="3">
        <f t="shared" si="11"/>
        <v>5.8135749321266972E-3</v>
      </c>
    </row>
    <row r="166" spans="1:11">
      <c r="A166" s="9"/>
      <c r="B166" s="8" t="s">
        <v>87</v>
      </c>
      <c r="C166" s="8" t="s">
        <v>23</v>
      </c>
      <c r="D166" s="8" t="s">
        <v>200</v>
      </c>
      <c r="E166" s="2" t="s">
        <v>1</v>
      </c>
      <c r="F166" s="2">
        <v>6</v>
      </c>
      <c r="G166" s="3">
        <v>1.15568823</v>
      </c>
      <c r="H166" s="3">
        <v>1.53871146</v>
      </c>
      <c r="I166" s="3">
        <f t="shared" si="9"/>
        <v>1.53871146</v>
      </c>
      <c r="J166" s="3">
        <f t="shared" si="10"/>
        <v>4.5248868778280547E-3</v>
      </c>
      <c r="K166" s="3">
        <f t="shared" si="11"/>
        <v>6.9624952941176477E-3</v>
      </c>
    </row>
    <row r="167" spans="1:11">
      <c r="A167" s="9"/>
      <c r="B167" s="8" t="s">
        <v>94</v>
      </c>
      <c r="C167" s="8" t="s">
        <v>25</v>
      </c>
      <c r="D167" s="8" t="s">
        <v>201</v>
      </c>
      <c r="E167" s="2" t="s">
        <v>1</v>
      </c>
      <c r="F167" s="2">
        <v>6</v>
      </c>
      <c r="G167" s="3">
        <v>1.3485240000000001</v>
      </c>
      <c r="H167" s="3">
        <v>1.78961068</v>
      </c>
      <c r="I167" s="3">
        <f t="shared" si="9"/>
        <v>1.78961068</v>
      </c>
      <c r="J167" s="3">
        <f t="shared" si="10"/>
        <v>4.5248868778280547E-3</v>
      </c>
      <c r="K167" s="3">
        <f t="shared" si="11"/>
        <v>8.0977858823529422E-3</v>
      </c>
    </row>
    <row r="168" spans="1:11">
      <c r="A168" s="9"/>
      <c r="B168" s="8" t="s">
        <v>100</v>
      </c>
      <c r="C168" s="8" t="s">
        <v>27</v>
      </c>
      <c r="D168" s="8" t="s">
        <v>202</v>
      </c>
      <c r="E168" s="2" t="s">
        <v>1</v>
      </c>
      <c r="F168" s="2">
        <v>6</v>
      </c>
      <c r="G168" s="3">
        <v>1.56055988</v>
      </c>
      <c r="H168" s="3">
        <v>2.0607954799999999</v>
      </c>
      <c r="I168" s="3">
        <f t="shared" si="9"/>
        <v>2.0607954799999999</v>
      </c>
      <c r="J168" s="3">
        <f t="shared" si="10"/>
        <v>4.5248868778280547E-3</v>
      </c>
      <c r="K168" s="3">
        <f t="shared" si="11"/>
        <v>9.3248664253393673E-3</v>
      </c>
    </row>
    <row r="169" spans="1:11">
      <c r="A169" s="9"/>
      <c r="B169" s="8" t="s">
        <v>105</v>
      </c>
      <c r="C169" s="8" t="s">
        <v>29</v>
      </c>
      <c r="D169" s="8" t="s">
        <v>203</v>
      </c>
      <c r="E169" s="2" t="s">
        <v>1</v>
      </c>
      <c r="F169" s="2">
        <v>6</v>
      </c>
      <c r="G169" s="3">
        <v>1.71774099</v>
      </c>
      <c r="H169" s="3">
        <v>2.2671304499999998</v>
      </c>
      <c r="I169" s="3">
        <f t="shared" si="9"/>
        <v>2.2671304499999998</v>
      </c>
      <c r="J169" s="3">
        <f t="shared" si="10"/>
        <v>4.5248868778280547E-3</v>
      </c>
      <c r="K169" s="3">
        <f t="shared" si="11"/>
        <v>1.0258508823529413E-2</v>
      </c>
    </row>
    <row r="170" spans="1:11">
      <c r="A170" s="9"/>
      <c r="B170" s="8" t="s">
        <v>109</v>
      </c>
      <c r="C170" s="8" t="s">
        <v>31</v>
      </c>
      <c r="D170" s="8" t="s">
        <v>204</v>
      </c>
      <c r="E170" s="2" t="s">
        <v>1</v>
      </c>
      <c r="F170" s="2">
        <v>6</v>
      </c>
      <c r="G170" s="3">
        <v>1.87466942</v>
      </c>
      <c r="H170" s="3">
        <v>2.4731727000000001</v>
      </c>
      <c r="I170" s="3">
        <f t="shared" si="9"/>
        <v>2.4731727000000001</v>
      </c>
      <c r="J170" s="3">
        <f t="shared" si="10"/>
        <v>4.5248868778280547E-3</v>
      </c>
      <c r="K170" s="3">
        <f t="shared" si="11"/>
        <v>1.119082669683258E-2</v>
      </c>
    </row>
    <row r="171" spans="1:11">
      <c r="A171" s="9"/>
      <c r="B171" s="8" t="s">
        <v>112</v>
      </c>
      <c r="C171" s="8" t="s">
        <v>33</v>
      </c>
      <c r="D171" s="8" t="s">
        <v>205</v>
      </c>
      <c r="E171" s="2" t="s">
        <v>1</v>
      </c>
      <c r="F171" s="2">
        <v>6</v>
      </c>
      <c r="G171" s="3">
        <v>2.0324708399999998</v>
      </c>
      <c r="H171" s="3">
        <v>2.6803844400000001</v>
      </c>
      <c r="I171" s="3">
        <f t="shared" si="9"/>
        <v>2.6803844400000001</v>
      </c>
      <c r="J171" s="3">
        <f t="shared" si="10"/>
        <v>4.5248868778280547E-3</v>
      </c>
      <c r="K171" s="3">
        <f t="shared" si="11"/>
        <v>1.2128436380090498E-2</v>
      </c>
    </row>
    <row r="172" spans="1:11">
      <c r="A172" s="9"/>
      <c r="B172" s="8" t="s">
        <v>125</v>
      </c>
      <c r="C172" s="8" t="s">
        <v>35</v>
      </c>
      <c r="D172" s="8" t="s">
        <v>206</v>
      </c>
      <c r="E172" s="2" t="s">
        <v>1</v>
      </c>
      <c r="F172" s="2">
        <v>6</v>
      </c>
      <c r="G172" s="3">
        <v>2.22272932</v>
      </c>
      <c r="H172" s="3">
        <v>2.9268035800000001</v>
      </c>
      <c r="I172" s="3">
        <f t="shared" si="9"/>
        <v>2.9268035800000001</v>
      </c>
      <c r="J172" s="3">
        <f t="shared" si="10"/>
        <v>4.5248868778280547E-3</v>
      </c>
      <c r="K172" s="3">
        <f t="shared" si="11"/>
        <v>1.3243455113122174E-2</v>
      </c>
    </row>
    <row r="173" spans="1:11">
      <c r="B173" s="4"/>
      <c r="C173" s="4"/>
      <c r="D173" s="5"/>
      <c r="E173" s="5"/>
      <c r="F173" s="5"/>
      <c r="G173" s="4"/>
      <c r="H173" s="4"/>
      <c r="I173" s="4"/>
      <c r="J173" s="6" t="s">
        <v>6</v>
      </c>
      <c r="K173" s="3">
        <f>SUM(K4:K172)</f>
        <v>-2.3584231855203697E-2</v>
      </c>
    </row>
  </sheetData>
  <mergeCells count="3">
    <mergeCell ref="B3:C3"/>
    <mergeCell ref="B2:K2"/>
    <mergeCell ref="N3:P3"/>
  </mergeCells>
  <pageMargins left="0.7" right="0.7" top="0.75" bottom="0.75" header="0.3" footer="0.3"/>
  <pageSetup orientation="portrait" horizontalDpi="200" verticalDpi="200" r:id="rId1"/>
  <ignoredErrors>
    <ignoredError sqref="I4:I17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F9"/>
  <sheetViews>
    <sheetView workbookViewId="0"/>
  </sheetViews>
  <sheetFormatPr defaultRowHeight="15"/>
  <cols>
    <col min="2" max="6" width="10.7109375" customWidth="1"/>
  </cols>
  <sheetData>
    <row r="2" spans="2:6">
      <c r="B2" s="17" t="s">
        <v>231</v>
      </c>
      <c r="C2" s="17"/>
      <c r="D2" s="17"/>
      <c r="E2" s="17"/>
      <c r="F2" s="17"/>
    </row>
    <row r="3" spans="2:6">
      <c r="B3" s="19"/>
      <c r="C3" s="20"/>
      <c r="D3" s="18" t="s">
        <v>211</v>
      </c>
      <c r="E3" s="18"/>
      <c r="F3" s="18"/>
    </row>
    <row r="4" spans="2:6" ht="26.25">
      <c r="B4" s="13" t="s">
        <v>212</v>
      </c>
      <c r="C4" s="13" t="s">
        <v>213</v>
      </c>
      <c r="D4" s="13" t="s">
        <v>214</v>
      </c>
      <c r="E4" s="13" t="s">
        <v>215</v>
      </c>
      <c r="F4" s="13" t="s">
        <v>216</v>
      </c>
    </row>
    <row r="5" spans="2:6">
      <c r="B5" s="12" t="s">
        <v>217</v>
      </c>
      <c r="C5" s="12" t="s">
        <v>218</v>
      </c>
      <c r="D5" s="12" t="s">
        <v>219</v>
      </c>
      <c r="E5" s="12" t="s">
        <v>219</v>
      </c>
      <c r="F5" s="12" t="s">
        <v>220</v>
      </c>
    </row>
    <row r="6" spans="2:6">
      <c r="B6" s="12" t="s">
        <v>217</v>
      </c>
      <c r="C6" s="12" t="s">
        <v>221</v>
      </c>
      <c r="D6" s="12" t="s">
        <v>222</v>
      </c>
      <c r="E6" s="12" t="s">
        <v>219</v>
      </c>
      <c r="F6" s="12" t="s">
        <v>220</v>
      </c>
    </row>
    <row r="7" spans="2:6">
      <c r="B7" s="12" t="s">
        <v>223</v>
      </c>
      <c r="C7" s="12" t="s">
        <v>218</v>
      </c>
      <c r="D7" s="12" t="s">
        <v>224</v>
      </c>
      <c r="E7" s="12" t="s">
        <v>224</v>
      </c>
      <c r="F7" s="12" t="s">
        <v>225</v>
      </c>
    </row>
    <row r="8" spans="2:6">
      <c r="B8" s="12" t="s">
        <v>223</v>
      </c>
      <c r="C8" s="12" t="s">
        <v>221</v>
      </c>
      <c r="D8" s="12" t="s">
        <v>222</v>
      </c>
      <c r="E8" s="12" t="s">
        <v>224</v>
      </c>
      <c r="F8" s="12" t="s">
        <v>224</v>
      </c>
    </row>
    <row r="9" spans="2:6">
      <c r="B9" s="12" t="s">
        <v>226</v>
      </c>
      <c r="C9" s="12" t="s">
        <v>227</v>
      </c>
      <c r="D9" s="12" t="s">
        <v>222</v>
      </c>
      <c r="E9" s="12" t="s">
        <v>222</v>
      </c>
      <c r="F9" s="12" t="s">
        <v>222</v>
      </c>
    </row>
  </sheetData>
  <mergeCells count="3">
    <mergeCell ref="B2:F2"/>
    <mergeCell ref="D3:F3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HUH_All</vt:lpstr>
      <vt:lpstr>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</dc:creator>
  <cp:lastModifiedBy>Eliot Jacobson</cp:lastModifiedBy>
  <dcterms:created xsi:type="dcterms:W3CDTF">2015-08-13T18:59:34Z</dcterms:created>
  <dcterms:modified xsi:type="dcterms:W3CDTF">2015-08-22T17:24:13Z</dcterms:modified>
</cp:coreProperties>
</file>