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3395" windowHeight="10545"/>
  </bookViews>
  <sheets>
    <sheet name="Loss Rebate Theorem" sheetId="1" r:id="rId1"/>
    <sheet name="Data" sheetId="2" state="hidden" r:id="rId2"/>
  </sheets>
  <calcPr calcId="125725"/>
</workbook>
</file>

<file path=xl/calcChain.xml><?xml version="1.0" encoding="utf-8"?>
<calcChain xmlns="http://schemas.openxmlformats.org/spreadsheetml/2006/main">
  <c r="C3" i="2"/>
  <c r="C4" s="1"/>
  <c r="C11" i="1"/>
  <c r="C10" s="1"/>
  <c r="C5" i="2" l="1"/>
  <c r="C12" i="1" s="1"/>
  <c r="C14" l="1"/>
  <c r="C15"/>
  <c r="C13" l="1"/>
</calcChain>
</file>

<file path=xl/sharedStrings.xml><?xml version="1.0" encoding="utf-8"?>
<sst xmlns="http://schemas.openxmlformats.org/spreadsheetml/2006/main" count="26" uniqueCount="26">
  <si>
    <t>Mean</t>
  </si>
  <si>
    <t>Std dev</t>
  </si>
  <si>
    <t>Rebate %</t>
  </si>
  <si>
    <t>b</t>
  </si>
  <si>
    <t>x</t>
  </si>
  <si>
    <t>C</t>
  </si>
  <si>
    <t>Expected win</t>
  </si>
  <si>
    <t>Loss Rebate Input</t>
  </si>
  <si>
    <t>Loss Rebate Output</t>
  </si>
  <si>
    <t>Helpful Variables</t>
  </si>
  <si>
    <t>Expected rounds</t>
  </si>
  <si>
    <t>Probability of win</t>
  </si>
  <si>
    <t>Win quit point</t>
  </si>
  <si>
    <t>Loss quit point</t>
  </si>
  <si>
    <t>Effective edge</t>
  </si>
  <si>
    <r>
      <t xml:space="preserve">The Loss Rebate Theorem
</t>
    </r>
    <r>
      <rPr>
        <b/>
        <sz val="8"/>
        <color theme="1"/>
        <rFont val="Calibri"/>
        <family val="2"/>
        <scheme val="minor"/>
      </rPr>
      <t>Copyright © 2014, Eliot Jacobson, Ph.D.</t>
    </r>
  </si>
  <si>
    <t>c</t>
  </si>
  <si>
    <t>Craps Combinatorial Analysis Summary</t>
  </si>
  <si>
    <t>Odds</t>
  </si>
  <si>
    <t>H/A</t>
  </si>
  <si>
    <t>Std Dev</t>
  </si>
  <si>
    <t>None</t>
  </si>
  <si>
    <t>2x</t>
  </si>
  <si>
    <t>3-4-5x</t>
  </si>
  <si>
    <t>10x</t>
  </si>
  <si>
    <t>100x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</si>
</sst>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0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0" xfId="0" applyFill="1" applyBorder="1"/>
    <xf numFmtId="166" fontId="0" fillId="2" borderId="11" xfId="0" applyNumberFormat="1" applyFill="1" applyBorder="1"/>
    <xf numFmtId="166" fontId="0" fillId="2" borderId="7" xfId="0" applyNumberFormat="1" applyFill="1" applyBorder="1"/>
    <xf numFmtId="164" fontId="0" fillId="3" borderId="9" xfId="0" applyNumberFormat="1" applyFill="1" applyBorder="1"/>
    <xf numFmtId="165" fontId="0" fillId="3" borderId="11" xfId="0" applyNumberFormat="1" applyFill="1" applyBorder="1"/>
    <xf numFmtId="165" fontId="0" fillId="3" borderId="7" xfId="0" applyNumberFormat="1" applyFill="1" applyBorder="1"/>
    <xf numFmtId="2" fontId="0" fillId="2" borderId="7" xfId="0" applyNumberFormat="1" applyFill="1" applyBorder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Font="1"/>
    <xf numFmtId="166" fontId="0" fillId="0" borderId="1" xfId="0" applyNumberFormat="1" applyFont="1" applyBorder="1"/>
    <xf numFmtId="0" fontId="0" fillId="0" borderId="6" xfId="0" applyFont="1" applyBorder="1" applyAlignment="1">
      <alignment horizontal="center"/>
    </xf>
    <xf numFmtId="166" fontId="0" fillId="0" borderId="7" xfId="0" applyNumberFormat="1" applyFont="1" applyBorder="1"/>
    <xf numFmtId="0" fontId="0" fillId="0" borderId="8" xfId="0" applyFont="1" applyBorder="1" applyAlignment="1">
      <alignment horizontal="center"/>
    </xf>
    <xf numFmtId="166" fontId="0" fillId="0" borderId="14" xfId="0" applyNumberFormat="1" applyFont="1" applyBorder="1"/>
    <xf numFmtId="166" fontId="0" fillId="0" borderId="9" xfId="0" applyNumberFormat="1" applyFont="1" applyBorder="1"/>
    <xf numFmtId="0" fontId="2" fillId="4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166" fontId="0" fillId="0" borderId="16" xfId="0" applyNumberFormat="1" applyFont="1" applyBorder="1"/>
    <xf numFmtId="166" fontId="0" fillId="0" borderId="11" xfId="0" applyNumberFormat="1" applyFont="1" applyBorder="1"/>
    <xf numFmtId="165" fontId="0" fillId="3" borderId="7" xfId="1" applyNumberFormat="1" applyFont="1" applyFill="1" applyBorder="1"/>
    <xf numFmtId="0" fontId="4" fillId="5" borderId="12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/>
  </sheetViews>
  <sheetFormatPr defaultRowHeight="15"/>
  <cols>
    <col min="1" max="1" width="6.42578125" customWidth="1"/>
    <col min="2" max="2" width="18.7109375" customWidth="1"/>
    <col min="3" max="3" width="12.5703125" bestFit="1" customWidth="1"/>
    <col min="6" max="8" width="12.7109375" customWidth="1"/>
  </cols>
  <sheetData>
    <row r="1" spans="1:8" ht="15.75" thickBot="1">
      <c r="A1" s="5"/>
      <c r="B1" s="5"/>
      <c r="C1" s="5"/>
      <c r="D1" s="5"/>
    </row>
    <row r="2" spans="1:8" ht="30" customHeight="1" thickBot="1">
      <c r="A2" s="5"/>
      <c r="B2" s="19" t="s">
        <v>15</v>
      </c>
      <c r="C2" s="20"/>
      <c r="D2" s="5"/>
      <c r="F2" s="22"/>
      <c r="G2" s="22"/>
      <c r="H2" s="22"/>
    </row>
    <row r="3" spans="1:8" ht="15.75" thickBot="1">
      <c r="A3" s="5"/>
      <c r="B3" s="6"/>
      <c r="C3" s="7"/>
      <c r="D3" s="5"/>
      <c r="F3" s="22"/>
      <c r="G3" s="22"/>
      <c r="H3" s="22"/>
    </row>
    <row r="4" spans="1:8" ht="15.75" thickBot="1">
      <c r="A4" s="5"/>
      <c r="B4" s="17" t="s">
        <v>7</v>
      </c>
      <c r="C4" s="18"/>
      <c r="D4" s="5"/>
      <c r="F4" s="29" t="s">
        <v>17</v>
      </c>
      <c r="G4" s="30"/>
      <c r="H4" s="31"/>
    </row>
    <row r="5" spans="1:8" ht="15.75" thickBot="1">
      <c r="A5" s="5"/>
      <c r="B5" s="10" t="s">
        <v>0</v>
      </c>
      <c r="C5" s="11">
        <v>-1.414E-2</v>
      </c>
      <c r="D5" s="5"/>
      <c r="F5" s="36" t="s">
        <v>18</v>
      </c>
      <c r="G5" s="37" t="s">
        <v>19</v>
      </c>
      <c r="H5" s="38" t="s">
        <v>20</v>
      </c>
    </row>
    <row r="6" spans="1:8">
      <c r="A6" s="5"/>
      <c r="B6" s="8" t="s">
        <v>1</v>
      </c>
      <c r="C6" s="12">
        <v>0.99990000000000001</v>
      </c>
      <c r="D6" s="5"/>
      <c r="F6" s="32" t="s">
        <v>21</v>
      </c>
      <c r="G6" s="33">
        <v>-1.4140000000000041E-2</v>
      </c>
      <c r="H6" s="34">
        <v>0.9999000252113408</v>
      </c>
    </row>
    <row r="7" spans="1:8">
      <c r="A7" s="5"/>
      <c r="B7" s="8" t="s">
        <v>2</v>
      </c>
      <c r="C7" s="16">
        <v>0.05</v>
      </c>
      <c r="D7" s="5"/>
      <c r="F7" s="24" t="s">
        <v>22</v>
      </c>
      <c r="G7" s="23">
        <v>-1.4140000000000041E-2</v>
      </c>
      <c r="H7" s="25">
        <v>2.8578818133642896</v>
      </c>
    </row>
    <row r="8" spans="1:8" ht="15.75" thickBot="1">
      <c r="A8" s="5"/>
      <c r="B8" s="6"/>
      <c r="C8" s="7" t="s">
        <v>16</v>
      </c>
      <c r="D8" s="5"/>
      <c r="F8" s="24" t="s">
        <v>23</v>
      </c>
      <c r="G8" s="23">
        <v>-1.4140000000000041E-2</v>
      </c>
      <c r="H8" s="25">
        <v>4.915634881332827</v>
      </c>
    </row>
    <row r="9" spans="1:8" ht="15.75" thickBot="1">
      <c r="A9" s="5"/>
      <c r="B9" s="17" t="s">
        <v>8</v>
      </c>
      <c r="C9" s="18"/>
      <c r="D9" s="5"/>
      <c r="F9" s="24" t="s">
        <v>24</v>
      </c>
      <c r="G9" s="23">
        <v>-1.4140000000000041E-2</v>
      </c>
      <c r="H9" s="25">
        <v>10.809181266604931</v>
      </c>
    </row>
    <row r="10" spans="1:8" ht="15.75" thickBot="1">
      <c r="A10" s="5"/>
      <c r="B10" s="10" t="s">
        <v>12</v>
      </c>
      <c r="C10" s="14">
        <f>(C6^2/(2*C5))*LOG(1-C7,EXP(1))-C11</f>
        <v>0.89895054488988468</v>
      </c>
      <c r="D10" s="5"/>
      <c r="F10" s="26" t="s">
        <v>25</v>
      </c>
      <c r="G10" s="27">
        <v>-1.4140000000000041E-2</v>
      </c>
      <c r="H10" s="28">
        <v>100.79386650982103</v>
      </c>
    </row>
    <row r="11" spans="1:8">
      <c r="A11" s="5"/>
      <c r="B11" s="8" t="s">
        <v>13</v>
      </c>
      <c r="C11" s="15">
        <f>(C6^2/(2*C5))*(1+LOG(1-C7,EXP(1))/C7)</f>
        <v>0.91445243395049758</v>
      </c>
      <c r="D11" s="5"/>
      <c r="F11" s="22"/>
      <c r="G11" s="22"/>
      <c r="H11" s="22"/>
    </row>
    <row r="12" spans="1:8">
      <c r="A12" s="5"/>
      <c r="B12" s="8" t="s">
        <v>11</v>
      </c>
      <c r="C12" s="35">
        <f>(EXP((-2*C5*Data!C5)/(C6^2))-1)/(EXP((-2*C5*Data!C4)/(C6^2))-1)</f>
        <v>0.49786294339254011</v>
      </c>
      <c r="D12" s="5"/>
    </row>
    <row r="13" spans="1:8">
      <c r="A13" s="5"/>
      <c r="B13" s="8" t="s">
        <v>14</v>
      </c>
      <c r="C13" s="35">
        <f>C15/C14</f>
        <v>1.3782974473253795E-2</v>
      </c>
      <c r="D13" s="5"/>
    </row>
    <row r="14" spans="1:8">
      <c r="A14" s="5"/>
      <c r="B14" s="8" t="s">
        <v>10</v>
      </c>
      <c r="C14" s="15">
        <f>(1/C5)*(C12*Data!C4 - Data!C5)</f>
        <v>0.82222696946426721</v>
      </c>
      <c r="D14" s="5"/>
    </row>
    <row r="15" spans="1:8" ht="15.75" thickBot="1">
      <c r="A15" s="5"/>
      <c r="B15" s="9" t="s">
        <v>6</v>
      </c>
      <c r="C15" s="13">
        <f>(1-C7)*(1-C12)*(-Data!C5) + C12*(Data!C4-Data!C5)</f>
        <v>1.1332733331346823E-2</v>
      </c>
      <c r="D15" s="5"/>
    </row>
    <row r="16" spans="1:8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</sheetData>
  <mergeCells count="4">
    <mergeCell ref="B4:C4"/>
    <mergeCell ref="B9:C9"/>
    <mergeCell ref="B2:C2"/>
    <mergeCell ref="F4:H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5"/>
  <sheetViews>
    <sheetView workbookViewId="0">
      <selection activeCell="D15" sqref="D15"/>
    </sheetView>
  </sheetViews>
  <sheetFormatPr defaultRowHeight="15"/>
  <sheetData>
    <row r="2" spans="2:3">
      <c r="B2" s="21" t="s">
        <v>9</v>
      </c>
      <c r="C2" s="21"/>
    </row>
    <row r="3" spans="2:3">
      <c r="B3" s="1" t="s">
        <v>5</v>
      </c>
      <c r="C3" s="2">
        <f xml:space="preserve"> (-2*'Loss Rebate Theorem'!C5)/('Loss Rebate Theorem'!C6^2)</f>
        <v>2.8285656848513131E-2</v>
      </c>
    </row>
    <row r="4" spans="2:3">
      <c r="B4" s="4" t="s">
        <v>3</v>
      </c>
      <c r="C4" s="3">
        <f>(-1/C3)*LOG(1-'Loss Rebate Theorem'!C7,EXP(1))</f>
        <v>1.8134029788403827</v>
      </c>
    </row>
    <row r="5" spans="2:3">
      <c r="B5" s="4" t="s">
        <v>4</v>
      </c>
      <c r="C5" s="3">
        <f>(-1/C3)*((1+LOG(1-'Loss Rebate Theorem'!C7,EXP(1))/'Loss Rebate Theorem'!C7))</f>
        <v>0.9144524339504978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Loss Rebate Theorem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Jacobson</dc:creator>
  <cp:lastModifiedBy>Eliot Jacobson</cp:lastModifiedBy>
  <dcterms:created xsi:type="dcterms:W3CDTF">2014-02-13T21:11:22Z</dcterms:created>
  <dcterms:modified xsi:type="dcterms:W3CDTF">2015-05-10T13:53:11Z</dcterms:modified>
</cp:coreProperties>
</file>