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3395" windowHeight="11760"/>
  </bookViews>
  <sheets>
    <sheet name="Baccarat_NN" sheetId="1" r:id="rId1"/>
    <sheet name="NN_T-Win" sheetId="3" r:id="rId2"/>
    <sheet name="Net_House_Edge" sheetId="4" r:id="rId3"/>
    <sheet name="Baccarat_CA" sheetId="2" r:id="rId4"/>
  </sheets>
  <calcPr calcId="125725"/>
</workbook>
</file>

<file path=xl/calcChain.xml><?xml version="1.0" encoding="utf-8"?>
<calcChain xmlns="http://schemas.openxmlformats.org/spreadsheetml/2006/main">
  <c r="F9" i="3"/>
  <c r="F7"/>
  <c r="F8"/>
  <c r="F6"/>
  <c r="D9"/>
  <c r="D7"/>
  <c r="D8"/>
  <c r="D6"/>
  <c r="C9"/>
  <c r="E5" i="4"/>
  <c r="D5"/>
  <c r="C5"/>
  <c r="E7" i="3"/>
  <c r="E8"/>
  <c r="E6"/>
  <c r="G25" i="2"/>
  <c r="G17"/>
  <c r="G9"/>
  <c r="D9" i="1"/>
  <c r="F23" i="2"/>
  <c r="F22"/>
  <c r="F21"/>
  <c r="F15"/>
  <c r="F14"/>
  <c r="F13"/>
  <c r="F6"/>
  <c r="F7"/>
  <c r="F5"/>
  <c r="D23"/>
  <c r="D22"/>
  <c r="D21"/>
  <c r="D15"/>
  <c r="D14"/>
  <c r="D16" s="1"/>
  <c r="D13"/>
  <c r="D6"/>
  <c r="D7"/>
  <c r="D5"/>
  <c r="C8" i="1"/>
  <c r="E8" s="1"/>
  <c r="G8" s="1"/>
  <c r="C7"/>
  <c r="C9" s="1"/>
  <c r="E9" s="1"/>
  <c r="G9" s="1"/>
  <c r="F24" i="2"/>
  <c r="G21" s="1"/>
  <c r="C24"/>
  <c r="F16"/>
  <c r="D7" i="1" s="1"/>
  <c r="C16" i="2"/>
  <c r="F8"/>
  <c r="G6" s="1"/>
  <c r="C8"/>
  <c r="F9" i="1" l="1"/>
  <c r="H9" s="1"/>
  <c r="I9" s="1"/>
  <c r="E7"/>
  <c r="G7" s="1"/>
  <c r="G22" i="2"/>
  <c r="G24" s="1"/>
  <c r="G23"/>
  <c r="G13"/>
  <c r="G15"/>
  <c r="D8" i="1"/>
  <c r="F8" s="1"/>
  <c r="H8" s="1"/>
  <c r="I8" s="1"/>
  <c r="G7" i="2"/>
  <c r="G5"/>
  <c r="G8" s="1"/>
  <c r="D24"/>
  <c r="G14"/>
  <c r="D8"/>
  <c r="F7" i="1" l="1"/>
  <c r="H7" s="1"/>
  <c r="I7" s="1"/>
  <c r="G16" i="2"/>
</calcChain>
</file>

<file path=xl/sharedStrings.xml><?xml version="1.0" encoding="utf-8"?>
<sst xmlns="http://schemas.openxmlformats.org/spreadsheetml/2006/main" count="70" uniqueCount="37">
  <si>
    <t>p(Lose)</t>
  </si>
  <si>
    <t>Banker</t>
  </si>
  <si>
    <t>Player</t>
  </si>
  <si>
    <t>Tie</t>
  </si>
  <si>
    <t>Wager</t>
  </si>
  <si>
    <t>H/A per NN after Rebate</t>
  </si>
  <si>
    <t>Non-Negotiable Chip Combinatorial Analysis</t>
  </si>
  <si>
    <t>Baccarat H/A</t>
  </si>
  <si>
    <t>Event</t>
  </si>
  <si>
    <t>N</t>
  </si>
  <si>
    <t>p</t>
  </si>
  <si>
    <t>Total</t>
  </si>
  <si>
    <t>EV</t>
  </si>
  <si>
    <t>p*EV</t>
  </si>
  <si>
    <t>VAR</t>
  </si>
  <si>
    <t>Rebate:</t>
  </si>
  <si>
    <t>H/A per Hand after Rebate</t>
  </si>
  <si>
    <t>Wagers per NN</t>
  </si>
  <si>
    <t>H/A per NN</t>
  </si>
  <si>
    <t>Std Dev per NN</t>
  </si>
  <si>
    <t>E</t>
  </si>
  <si>
    <t>F</t>
  </si>
  <si>
    <t>G</t>
  </si>
  <si>
    <t>H</t>
  </si>
  <si>
    <t>A</t>
  </si>
  <si>
    <t>B</t>
  </si>
  <si>
    <t>C</t>
  </si>
  <si>
    <t>D</t>
  </si>
  <si>
    <t>NN Chips Used</t>
  </si>
  <si>
    <t>NN Chip lost on</t>
  </si>
  <si>
    <t>House Edge per NN Chip</t>
  </si>
  <si>
    <t>Effective House Edge after NN Rebate</t>
  </si>
  <si>
    <t>Rebate</t>
  </si>
  <si>
    <t>p*Edge</t>
  </si>
  <si>
    <t>Total:</t>
  </si>
  <si>
    <t>House Edge per NN by NN Chips Used</t>
  </si>
  <si>
    <t>H/E:</t>
  </si>
</sst>
</file>

<file path=xl/styles.xml><?xml version="1.0" encoding="utf-8"?>
<styleSheet xmlns="http://schemas.openxmlformats.org/spreadsheetml/2006/main">
  <numFmts count="5">
    <numFmt numFmtId="164" formatCode="0.000%"/>
    <numFmt numFmtId="165" formatCode="0.0000%"/>
    <numFmt numFmtId="166" formatCode="0.00000"/>
    <numFmt numFmtId="167" formatCode="0.0000000"/>
    <numFmt numFmtId="168" formatCode="0.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2" fillId="0" borderId="0" xfId="0" applyFont="1" applyFill="1" applyBorder="1" applyAlignment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5" fontId="4" fillId="3" borderId="1" xfId="1" applyNumberFormat="1" applyFont="1" applyFill="1" applyBorder="1"/>
    <xf numFmtId="0" fontId="5" fillId="0" borderId="0" xfId="0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167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0" fontId="0" fillId="4" borderId="11" xfId="0" applyNumberFormat="1" applyFill="1" applyBorder="1"/>
    <xf numFmtId="10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/>
    <xf numFmtId="10" fontId="4" fillId="0" borderId="1" xfId="0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165" fontId="4" fillId="0" borderId="1" xfId="1" applyNumberFormat="1" applyFont="1" applyFill="1" applyBorder="1"/>
    <xf numFmtId="0" fontId="4" fillId="0" borderId="1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4" xfId="0" applyFont="1" applyFill="1" applyBorder="1"/>
    <xf numFmtId="168" fontId="4" fillId="0" borderId="1" xfId="0" applyNumberFormat="1" applyFont="1" applyFill="1" applyBorder="1"/>
    <xf numFmtId="166" fontId="4" fillId="0" borderId="1" xfId="0" applyNumberFormat="1" applyFont="1" applyFill="1" applyBorder="1"/>
    <xf numFmtId="165" fontId="4" fillId="0" borderId="1" xfId="0" applyNumberFormat="1" applyFont="1" applyFill="1" applyBorder="1"/>
    <xf numFmtId="165" fontId="4" fillId="0" borderId="5" xfId="1" applyNumberFormat="1" applyFont="1" applyFill="1" applyBorder="1"/>
    <xf numFmtId="0" fontId="4" fillId="0" borderId="2" xfId="0" applyFont="1" applyFill="1" applyBorder="1"/>
    <xf numFmtId="168" fontId="4" fillId="0" borderId="6" xfId="0" applyNumberFormat="1" applyFont="1" applyFill="1" applyBorder="1"/>
    <xf numFmtId="165" fontId="4" fillId="0" borderId="6" xfId="1" applyNumberFormat="1" applyFont="1" applyFill="1" applyBorder="1"/>
    <xf numFmtId="166" fontId="4" fillId="0" borderId="6" xfId="0" applyNumberFormat="1" applyFont="1" applyFill="1" applyBorder="1"/>
    <xf numFmtId="165" fontId="4" fillId="0" borderId="6" xfId="0" applyNumberFormat="1" applyFont="1" applyFill="1" applyBorder="1"/>
    <xf numFmtId="165" fontId="4" fillId="0" borderId="3" xfId="1" applyNumberFormat="1" applyFont="1" applyFill="1" applyBorder="1"/>
    <xf numFmtId="0" fontId="4" fillId="4" borderId="1" xfId="0" applyFont="1" applyFill="1" applyBorder="1"/>
    <xf numFmtId="0" fontId="6" fillId="0" borderId="12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4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right"/>
    </xf>
    <xf numFmtId="165" fontId="4" fillId="5" borderId="1" xfId="1" applyNumberFormat="1" applyFont="1" applyFill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/>
  </sheetViews>
  <sheetFormatPr defaultRowHeight="15"/>
  <cols>
    <col min="1" max="1" width="9.7109375" customWidth="1"/>
    <col min="2" max="2" width="7.7109375" customWidth="1"/>
    <col min="3" max="3" width="8.7109375" customWidth="1"/>
    <col min="4" max="9" width="9" customWidth="1"/>
  </cols>
  <sheetData>
    <row r="1" spans="1:10" s="1" customFormat="1" ht="15.75" thickBot="1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15.75" thickBot="1">
      <c r="A2" s="20"/>
      <c r="B2" s="25" t="s">
        <v>15</v>
      </c>
      <c r="C2" s="14">
        <v>1.4999999999999999E-2</v>
      </c>
      <c r="D2" s="20"/>
      <c r="E2" s="20"/>
      <c r="F2" s="20"/>
      <c r="G2" s="20"/>
      <c r="H2" s="20"/>
      <c r="I2" s="20"/>
      <c r="J2" s="20"/>
    </row>
    <row r="3" spans="1:10" s="1" customFormat="1" ht="15.75" thickBot="1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5.75" thickBot="1">
      <c r="A4" s="20"/>
      <c r="B4" s="46" t="s">
        <v>6</v>
      </c>
      <c r="C4" s="47"/>
      <c r="D4" s="47"/>
      <c r="E4" s="47"/>
      <c r="F4" s="47"/>
      <c r="G4" s="47"/>
      <c r="H4" s="47"/>
      <c r="I4" s="48"/>
      <c r="J4" s="20"/>
    </row>
    <row r="5" spans="1:10" s="1" customFormat="1" ht="15.75" thickBot="1">
      <c r="A5" s="20"/>
      <c r="B5" s="26" t="s">
        <v>24</v>
      </c>
      <c r="C5" s="27" t="s">
        <v>25</v>
      </c>
      <c r="D5" s="27" t="s">
        <v>26</v>
      </c>
      <c r="E5" s="27" t="s">
        <v>27</v>
      </c>
      <c r="F5" s="27" t="s">
        <v>20</v>
      </c>
      <c r="G5" s="27" t="s">
        <v>21</v>
      </c>
      <c r="H5" s="27" t="s">
        <v>22</v>
      </c>
      <c r="I5" s="28" t="s">
        <v>23</v>
      </c>
      <c r="J5" s="20"/>
    </row>
    <row r="6" spans="1:10" ht="40.5" customHeight="1">
      <c r="A6" s="20"/>
      <c r="B6" s="29" t="s">
        <v>4</v>
      </c>
      <c r="C6" s="30" t="s">
        <v>0</v>
      </c>
      <c r="D6" s="31" t="s">
        <v>7</v>
      </c>
      <c r="E6" s="31" t="s">
        <v>17</v>
      </c>
      <c r="F6" s="31" t="s">
        <v>18</v>
      </c>
      <c r="G6" s="31" t="s">
        <v>19</v>
      </c>
      <c r="H6" s="32" t="s">
        <v>5</v>
      </c>
      <c r="I6" s="33" t="s">
        <v>16</v>
      </c>
      <c r="J6" s="20"/>
    </row>
    <row r="7" spans="1:10">
      <c r="A7" s="20"/>
      <c r="B7" s="34" t="s">
        <v>1</v>
      </c>
      <c r="C7" s="35">
        <f>Baccarat_CA!D5</f>
        <v>0.44624660934359711</v>
      </c>
      <c r="D7" s="23">
        <f>-Baccarat_CA!F16</f>
        <v>1.0579057842472428E-2</v>
      </c>
      <c r="E7" s="36">
        <f>1/C7</f>
        <v>2.2409133852488918</v>
      </c>
      <c r="F7" s="23">
        <f>E7*D7</f>
        <v>2.3706752322518728E-2</v>
      </c>
      <c r="G7" s="36">
        <f>SQRT(E7)*Baccarat_CA!G17</f>
        <v>1.3882463002614234</v>
      </c>
      <c r="H7" s="37">
        <f>F7-$C$2</f>
        <v>8.7067523225187286E-3</v>
      </c>
      <c r="I7" s="38">
        <f>H7/E7</f>
        <v>3.8853587023184723E-3</v>
      </c>
      <c r="J7" s="20"/>
    </row>
    <row r="8" spans="1:10">
      <c r="A8" s="20"/>
      <c r="B8" s="34" t="s">
        <v>2</v>
      </c>
      <c r="C8" s="35">
        <f>Baccarat_CA!D6</f>
        <v>0.45859742263276282</v>
      </c>
      <c r="D8" s="23">
        <f>-Baccarat_CA!F8</f>
        <v>1.2350813289165707E-2</v>
      </c>
      <c r="E8" s="36">
        <f t="shared" ref="E8:E9" si="0">1/C8</f>
        <v>2.1805617533982158</v>
      </c>
      <c r="F8" s="23">
        <f t="shared" ref="F8:F9" si="1">E8*D8</f>
        <v>2.6931711081717161E-2</v>
      </c>
      <c r="G8" s="36">
        <f>SQRT(E8)*Baccarat_CA!G9</f>
        <v>1.4045410853311322</v>
      </c>
      <c r="H8" s="37">
        <f t="shared" ref="H8:H9" si="2">F8-$C$2</f>
        <v>1.1931711081717162E-2</v>
      </c>
      <c r="I8" s="38">
        <f t="shared" ref="I8:I9" si="3">H8/E8</f>
        <v>5.4718519496742652E-3</v>
      </c>
      <c r="J8" s="20"/>
    </row>
    <row r="9" spans="1:10" s="1" customFormat="1" ht="15.75" thickBot="1">
      <c r="A9" s="20"/>
      <c r="B9" s="39" t="s">
        <v>3</v>
      </c>
      <c r="C9" s="40">
        <f>C7+C8</f>
        <v>0.90484403197635999</v>
      </c>
      <c r="D9" s="41">
        <f>-Baccarat_CA!F24</f>
        <v>0.14359628778723932</v>
      </c>
      <c r="E9" s="42">
        <f t="shared" si="0"/>
        <v>1.1051628398496482</v>
      </c>
      <c r="F9" s="41">
        <f t="shared" si="1"/>
        <v>0.15869728120281276</v>
      </c>
      <c r="G9" s="42">
        <f>SQRT(E9)*Baccarat_CA!G25</f>
        <v>2.7762624893757515</v>
      </c>
      <c r="H9" s="43">
        <f t="shared" si="2"/>
        <v>0.14369728120281278</v>
      </c>
      <c r="I9" s="44">
        <f t="shared" si="3"/>
        <v>0.13002362730759393</v>
      </c>
      <c r="J9" s="20"/>
    </row>
    <row r="10" spans="1:10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7" spans="2:5">
      <c r="B17" s="4"/>
      <c r="C17" s="4"/>
      <c r="D17" s="4"/>
      <c r="E17" s="4"/>
    </row>
    <row r="18" spans="2:5">
      <c r="B18" s="2"/>
      <c r="C18" s="3"/>
      <c r="D18" s="3"/>
      <c r="E18" s="3"/>
    </row>
    <row r="20" spans="2:5" ht="43.5" customHeight="1"/>
    <row r="24" spans="2:5" s="1" customFormat="1">
      <c r="C24" s="5"/>
      <c r="D24" s="6"/>
      <c r="E24" s="2"/>
    </row>
    <row r="25" spans="2:5">
      <c r="B25" s="2"/>
      <c r="C25" s="2"/>
      <c r="D25" s="2"/>
      <c r="E25" s="2"/>
    </row>
    <row r="26" spans="2:5">
      <c r="E26" s="2"/>
    </row>
  </sheetData>
  <mergeCells count="1">
    <mergeCell ref="B4:I4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/>
  </sheetViews>
  <sheetFormatPr defaultRowHeight="15"/>
  <cols>
    <col min="2" max="3" width="9.7109375" customWidth="1"/>
    <col min="4" max="4" width="9.7109375" style="1" customWidth="1"/>
    <col min="5" max="6" width="9.7109375" customWidth="1"/>
  </cols>
  <sheetData>
    <row r="1" spans="1:7" s="1" customFormat="1">
      <c r="A1" s="20"/>
      <c r="B1" s="20"/>
      <c r="C1" s="20"/>
      <c r="D1" s="20"/>
      <c r="E1" s="20"/>
      <c r="F1" s="20"/>
      <c r="G1" s="20"/>
    </row>
    <row r="2" spans="1:7">
      <c r="A2" s="20"/>
      <c r="B2" s="20"/>
      <c r="C2" s="20"/>
      <c r="D2" s="20"/>
      <c r="E2" s="20"/>
      <c r="F2" s="20"/>
      <c r="G2" s="20"/>
    </row>
    <row r="3" spans="1:7">
      <c r="A3" s="20"/>
      <c r="B3" s="20"/>
      <c r="C3" s="20"/>
      <c r="D3" s="20"/>
      <c r="E3" s="20"/>
      <c r="F3" s="20"/>
      <c r="G3" s="20"/>
    </row>
    <row r="4" spans="1:7">
      <c r="A4" s="20"/>
      <c r="B4" s="49" t="s">
        <v>35</v>
      </c>
      <c r="C4" s="50"/>
      <c r="D4" s="50"/>
      <c r="E4" s="50"/>
      <c r="F4" s="51"/>
      <c r="G4" s="20"/>
    </row>
    <row r="5" spans="1:7" ht="36.75">
      <c r="A5" s="20"/>
      <c r="B5" s="21" t="s">
        <v>29</v>
      </c>
      <c r="C5" s="21" t="s">
        <v>28</v>
      </c>
      <c r="D5" s="21" t="s">
        <v>10</v>
      </c>
      <c r="E5" s="21" t="s">
        <v>30</v>
      </c>
      <c r="F5" s="21" t="s">
        <v>33</v>
      </c>
      <c r="G5" s="20"/>
    </row>
    <row r="6" spans="1:7">
      <c r="A6" s="20"/>
      <c r="B6" s="22" t="s">
        <v>1</v>
      </c>
      <c r="C6" s="45">
        <v>50</v>
      </c>
      <c r="D6" s="36">
        <f>C6/$C$9</f>
        <v>0.5</v>
      </c>
      <c r="E6" s="23">
        <f>Baccarat_NN!F7</f>
        <v>2.3706752322518728E-2</v>
      </c>
      <c r="F6" s="23">
        <f>E6*D6</f>
        <v>1.1853376161259364E-2</v>
      </c>
      <c r="G6" s="20"/>
    </row>
    <row r="7" spans="1:7">
      <c r="A7" s="20"/>
      <c r="B7" s="22" t="s">
        <v>2</v>
      </c>
      <c r="C7" s="45">
        <v>45</v>
      </c>
      <c r="D7" s="36">
        <f t="shared" ref="D7:D8" si="0">C7/$C$9</f>
        <v>0.45</v>
      </c>
      <c r="E7" s="23">
        <f>Baccarat_NN!F8</f>
        <v>2.6931711081717161E-2</v>
      </c>
      <c r="F7" s="23">
        <f t="shared" ref="F7:F8" si="1">E7*D7</f>
        <v>1.2119269986772723E-2</v>
      </c>
      <c r="G7" s="20"/>
    </row>
    <row r="8" spans="1:7">
      <c r="A8" s="20"/>
      <c r="B8" s="22" t="s">
        <v>3</v>
      </c>
      <c r="C8" s="45">
        <v>5</v>
      </c>
      <c r="D8" s="36">
        <f t="shared" si="0"/>
        <v>0.05</v>
      </c>
      <c r="E8" s="23">
        <f>Baccarat_NN!F9</f>
        <v>0.15869728120281276</v>
      </c>
      <c r="F8" s="23">
        <f t="shared" si="1"/>
        <v>7.9348640601406388E-3</v>
      </c>
      <c r="G8" s="20"/>
    </row>
    <row r="9" spans="1:7">
      <c r="A9" s="20"/>
      <c r="B9" s="24" t="s">
        <v>34</v>
      </c>
      <c r="C9" s="22">
        <f>SUM(C6:C8)</f>
        <v>100</v>
      </c>
      <c r="D9" s="36">
        <f>SUM(D6:D8)</f>
        <v>1</v>
      </c>
      <c r="E9" s="54" t="s">
        <v>36</v>
      </c>
      <c r="F9" s="55">
        <f t="shared" ref="E9:F9" si="2">SUM(F6:F8)</f>
        <v>3.1907510208172729E-2</v>
      </c>
      <c r="G9" s="20"/>
    </row>
    <row r="10" spans="1:7">
      <c r="A10" s="20"/>
      <c r="B10" s="20"/>
      <c r="C10" s="20"/>
      <c r="D10" s="20"/>
      <c r="E10" s="20"/>
      <c r="F10" s="20"/>
      <c r="G10" s="20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0"/>
      <c r="B12" s="20"/>
      <c r="C12" s="20"/>
      <c r="D12" s="20"/>
      <c r="E12" s="20"/>
      <c r="F12" s="20"/>
      <c r="G12" s="20"/>
    </row>
    <row r="13" spans="1:7">
      <c r="A13" s="20"/>
      <c r="B13" s="20"/>
      <c r="C13" s="20"/>
      <c r="D13" s="20"/>
      <c r="E13" s="20"/>
      <c r="F13" s="20"/>
      <c r="G13" s="20"/>
    </row>
    <row r="14" spans="1:7">
      <c r="A14" s="20"/>
      <c r="B14" s="20"/>
      <c r="C14" s="20"/>
      <c r="D14" s="20"/>
      <c r="E14" s="20"/>
      <c r="F14" s="20"/>
      <c r="G14" s="20"/>
    </row>
  </sheetData>
  <mergeCells count="1">
    <mergeCell ref="B4:F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E16"/>
  <sheetViews>
    <sheetView workbookViewId="0"/>
  </sheetViews>
  <sheetFormatPr defaultRowHeight="15"/>
  <sheetData>
    <row r="3" spans="2:5">
      <c r="B3" s="52" t="s">
        <v>31</v>
      </c>
      <c r="C3" s="52"/>
      <c r="D3" s="52"/>
      <c r="E3" s="52"/>
    </row>
    <row r="4" spans="2:5">
      <c r="B4" s="16" t="s">
        <v>32</v>
      </c>
      <c r="C4" s="16" t="s">
        <v>1</v>
      </c>
      <c r="D4" s="16" t="s">
        <v>2</v>
      </c>
      <c r="E4" s="16" t="s">
        <v>3</v>
      </c>
    </row>
    <row r="5" spans="2:5" s="17" customFormat="1">
      <c r="B5" s="18">
        <v>0</v>
      </c>
      <c r="C5" s="19">
        <f>-Baccarat_CA!F16</f>
        <v>1.0579057842472428E-2</v>
      </c>
      <c r="D5" s="19">
        <f>-Baccarat_CA!F8</f>
        <v>1.2350813289165707E-2</v>
      </c>
      <c r="E5" s="19">
        <f>-Baccarat_CA!F24</f>
        <v>0.14359628778723932</v>
      </c>
    </row>
    <row r="6" spans="2:5">
      <c r="B6" s="15">
        <v>5.0000000000000001E-3</v>
      </c>
      <c r="C6" s="7">
        <v>8.3478247957544435E-3</v>
      </c>
      <c r="D6" s="7">
        <v>1.0057826176001894E-2</v>
      </c>
      <c r="E6" s="7">
        <v>0.13907206762735752</v>
      </c>
    </row>
    <row r="7" spans="2:5">
      <c r="B7" s="15">
        <v>6.0000000000000001E-3</v>
      </c>
      <c r="C7" s="7">
        <v>7.9015781864108445E-3</v>
      </c>
      <c r="D7" s="7">
        <v>9.5992287533691305E-3</v>
      </c>
      <c r="E7" s="7">
        <v>0.13816722359538114</v>
      </c>
    </row>
    <row r="8" spans="2:5">
      <c r="B8" s="15">
        <v>7.0000000000000001E-3</v>
      </c>
      <c r="C8" s="7">
        <v>7.455331577067249E-3</v>
      </c>
      <c r="D8" s="7">
        <v>9.1406313307363686E-3</v>
      </c>
      <c r="E8" s="7">
        <v>0.13726237956340478</v>
      </c>
    </row>
    <row r="9" spans="2:5">
      <c r="B9" s="15">
        <v>8.0000000000000002E-3</v>
      </c>
      <c r="C9" s="7">
        <v>7.0090849677236517E-3</v>
      </c>
      <c r="D9" s="7">
        <v>8.6820339081036049E-3</v>
      </c>
      <c r="E9" s="7">
        <v>0.13635753553142843</v>
      </c>
    </row>
    <row r="10" spans="2:5">
      <c r="B10" s="15">
        <v>8.9999999999999993E-3</v>
      </c>
      <c r="C10" s="7">
        <v>6.5628383583800545E-3</v>
      </c>
      <c r="D10" s="7">
        <v>8.223436485470843E-3</v>
      </c>
      <c r="E10" s="7">
        <v>0.13545269149945208</v>
      </c>
    </row>
    <row r="11" spans="2:5">
      <c r="B11" s="15">
        <v>0.01</v>
      </c>
      <c r="C11" s="7">
        <v>6.1165917490364572E-3</v>
      </c>
      <c r="D11" s="7">
        <v>7.7648390628380802E-3</v>
      </c>
      <c r="E11" s="7">
        <v>0.1345478474674757</v>
      </c>
    </row>
    <row r="12" spans="2:5">
      <c r="B12" s="15">
        <v>1.0999999999999999E-2</v>
      </c>
      <c r="C12" s="7">
        <v>5.6703451396928608E-3</v>
      </c>
      <c r="D12" s="7">
        <v>7.3062416402053174E-3</v>
      </c>
      <c r="E12" s="7">
        <v>0.13364300343549934</v>
      </c>
    </row>
    <row r="13" spans="2:5">
      <c r="B13" s="15">
        <v>1.2E-2</v>
      </c>
      <c r="C13" s="7">
        <v>5.2240985303492627E-3</v>
      </c>
      <c r="D13" s="7">
        <v>6.8476442175725537E-3</v>
      </c>
      <c r="E13" s="7">
        <v>0.13273815940352299</v>
      </c>
    </row>
    <row r="14" spans="2:5">
      <c r="B14" s="15">
        <v>1.2999999999999999E-2</v>
      </c>
      <c r="C14" s="7">
        <v>4.7778519210056663E-3</v>
      </c>
      <c r="D14" s="7">
        <v>6.3890467949397909E-3</v>
      </c>
      <c r="E14" s="7">
        <v>0.13183331537154663</v>
      </c>
    </row>
    <row r="15" spans="2:5">
      <c r="B15" s="15">
        <v>1.4E-2</v>
      </c>
      <c r="C15" s="7">
        <v>4.3316053116620691E-3</v>
      </c>
      <c r="D15" s="7">
        <v>5.9304493723070281E-3</v>
      </c>
      <c r="E15" s="7">
        <v>0.13092847133957025</v>
      </c>
    </row>
    <row r="16" spans="2:5">
      <c r="B16" s="15">
        <v>1.4999999999999999E-2</v>
      </c>
      <c r="C16" s="7">
        <v>3.8853587023184723E-3</v>
      </c>
      <c r="D16" s="7">
        <v>5.4718519496742652E-3</v>
      </c>
      <c r="E16" s="7">
        <v>0.13002362730759393</v>
      </c>
    </row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25"/>
  <sheetViews>
    <sheetView zoomScaleNormal="100" workbookViewId="0"/>
  </sheetViews>
  <sheetFormatPr defaultRowHeight="15"/>
  <cols>
    <col min="3" max="3" width="19" customWidth="1"/>
    <col min="4" max="4" width="10.7109375" customWidth="1"/>
    <col min="5" max="5" width="6.7109375" customWidth="1"/>
    <col min="6" max="7" width="10.7109375" customWidth="1"/>
  </cols>
  <sheetData>
    <row r="3" spans="2:7">
      <c r="B3" s="53" t="s">
        <v>2</v>
      </c>
      <c r="C3" s="53"/>
      <c r="D3" s="53"/>
      <c r="E3" s="53"/>
      <c r="F3" s="53"/>
      <c r="G3" s="53"/>
    </row>
    <row r="4" spans="2:7">
      <c r="B4" s="10" t="s">
        <v>8</v>
      </c>
      <c r="C4" s="13" t="s">
        <v>9</v>
      </c>
      <c r="D4" s="13" t="s">
        <v>10</v>
      </c>
      <c r="E4" s="13" t="s">
        <v>12</v>
      </c>
      <c r="F4" s="13" t="s">
        <v>13</v>
      </c>
      <c r="G4" s="13" t="s">
        <v>14</v>
      </c>
    </row>
    <row r="5" spans="2:7">
      <c r="B5" s="10" t="s">
        <v>2</v>
      </c>
      <c r="C5" s="11">
        <v>2230518282592260</v>
      </c>
      <c r="D5" s="12">
        <f>C5/$C$8</f>
        <v>0.44624660934359711</v>
      </c>
      <c r="E5" s="10">
        <v>1</v>
      </c>
      <c r="F5" s="12">
        <f>D5*E5</f>
        <v>0.44624660934359711</v>
      </c>
      <c r="G5" s="12">
        <f>D5*(E5-$F$8)^2</f>
        <v>0.45733769806252794</v>
      </c>
    </row>
    <row r="6" spans="2:7">
      <c r="B6" s="10" t="s">
        <v>1</v>
      </c>
      <c r="C6" s="11">
        <v>2292252566437890</v>
      </c>
      <c r="D6" s="12">
        <f t="shared" ref="D6:D7" si="0">C6/$C$8</f>
        <v>0.45859742263276282</v>
      </c>
      <c r="E6" s="10">
        <v>-1</v>
      </c>
      <c r="F6" s="12">
        <f t="shared" ref="F6:F7" si="1">D6*E6</f>
        <v>-0.45859742263276282</v>
      </c>
      <c r="G6" s="12">
        <f t="shared" ref="G6:G7" si="2">D6*(E6-$F$8)^2</f>
        <v>0.44733927598721618</v>
      </c>
    </row>
    <row r="7" spans="2:7">
      <c r="B7" s="10" t="s">
        <v>3</v>
      </c>
      <c r="C7" s="11">
        <v>475627426473216</v>
      </c>
      <c r="D7" s="12">
        <f t="shared" si="0"/>
        <v>9.5155968023640083E-2</v>
      </c>
      <c r="E7" s="10">
        <v>0</v>
      </c>
      <c r="F7" s="12">
        <f t="shared" si="1"/>
        <v>0</v>
      </c>
      <c r="G7" s="12">
        <f t="shared" si="2"/>
        <v>1.4515337711976337E-5</v>
      </c>
    </row>
    <row r="8" spans="2:7">
      <c r="B8" s="10" t="s">
        <v>11</v>
      </c>
      <c r="C8" s="11">
        <f>SUM(C5:C7)</f>
        <v>4998398275503366</v>
      </c>
      <c r="D8" s="12">
        <f t="shared" ref="D8:G8" si="3">SUM(D5:D7)</f>
        <v>1</v>
      </c>
      <c r="E8" s="11"/>
      <c r="F8" s="12">
        <f t="shared" si="3"/>
        <v>-1.2350813289165707E-2</v>
      </c>
      <c r="G8" s="12">
        <f t="shared" si="3"/>
        <v>0.90469148938745614</v>
      </c>
    </row>
    <row r="9" spans="2:7" s="1" customFormat="1">
      <c r="B9" s="8"/>
      <c r="C9" s="9"/>
      <c r="D9" s="8"/>
      <c r="E9" s="8"/>
      <c r="F9" s="8"/>
      <c r="G9" s="12">
        <f>SQRT(G8)</f>
        <v>0.95115271612262986</v>
      </c>
    </row>
    <row r="10" spans="2:7">
      <c r="B10" s="8"/>
      <c r="C10" s="8"/>
      <c r="D10" s="8"/>
      <c r="E10" s="8"/>
      <c r="F10" s="8"/>
      <c r="G10" s="8"/>
    </row>
    <row r="11" spans="2:7">
      <c r="B11" s="53" t="s">
        <v>1</v>
      </c>
      <c r="C11" s="53"/>
      <c r="D11" s="53"/>
      <c r="E11" s="53"/>
      <c r="F11" s="53"/>
      <c r="G11" s="53"/>
    </row>
    <row r="12" spans="2:7">
      <c r="B12" s="13" t="s">
        <v>8</v>
      </c>
      <c r="C12" s="13" t="s">
        <v>9</v>
      </c>
      <c r="D12" s="13" t="s">
        <v>10</v>
      </c>
      <c r="E12" s="13" t="s">
        <v>12</v>
      </c>
      <c r="F12" s="13" t="s">
        <v>13</v>
      </c>
      <c r="G12" s="13" t="s">
        <v>14</v>
      </c>
    </row>
    <row r="13" spans="2:7">
      <c r="B13" s="10" t="s">
        <v>2</v>
      </c>
      <c r="C13" s="11">
        <v>2230518282592260</v>
      </c>
      <c r="D13" s="12">
        <f>C13/$C$8</f>
        <v>0.44624660934359711</v>
      </c>
      <c r="E13" s="10">
        <v>-1</v>
      </c>
      <c r="F13" s="12">
        <f>D13*E13</f>
        <v>-0.44624660934359711</v>
      </c>
      <c r="G13" s="12">
        <f>D13*(E13-$F$16)^2</f>
        <v>0.43685481430205286</v>
      </c>
    </row>
    <row r="14" spans="2:7">
      <c r="B14" s="10" t="s">
        <v>1</v>
      </c>
      <c r="C14" s="11">
        <v>2292252566437890</v>
      </c>
      <c r="D14" s="12">
        <f t="shared" ref="D14:D15" si="4">C14/$C$8</f>
        <v>0.45859742263276282</v>
      </c>
      <c r="E14" s="10">
        <v>0.95</v>
      </c>
      <c r="F14" s="12">
        <f t="shared" ref="F14:F15" si="5">D14*E14</f>
        <v>0.43566755150112468</v>
      </c>
      <c r="G14" s="12">
        <f t="shared" ref="G14:G15" si="6">D14*(E14-$F$16)^2</f>
        <v>0.42315340298322912</v>
      </c>
    </row>
    <row r="15" spans="2:7">
      <c r="B15" s="10" t="s">
        <v>3</v>
      </c>
      <c r="C15" s="11">
        <v>475627426473216</v>
      </c>
      <c r="D15" s="12">
        <f t="shared" si="4"/>
        <v>9.5155968023640083E-2</v>
      </c>
      <c r="E15" s="10">
        <v>0</v>
      </c>
      <c r="F15" s="12">
        <f t="shared" si="5"/>
        <v>0</v>
      </c>
      <c r="G15" s="12">
        <f t="shared" si="6"/>
        <v>1.0649519549098855E-5</v>
      </c>
    </row>
    <row r="16" spans="2:7">
      <c r="B16" s="10" t="s">
        <v>11</v>
      </c>
      <c r="C16" s="11">
        <f>SUM(C13:C15)</f>
        <v>4998398275503366</v>
      </c>
      <c r="D16" s="12">
        <f t="shared" ref="D16" si="7">SUM(D13:D15)</f>
        <v>1</v>
      </c>
      <c r="E16" s="11"/>
      <c r="F16" s="12">
        <f t="shared" ref="F16" si="8">SUM(F13:F15)</f>
        <v>-1.0579057842472428E-2</v>
      </c>
      <c r="G16" s="12">
        <f t="shared" ref="G16" si="9">SUM(G13:G15)</f>
        <v>0.86001886680483108</v>
      </c>
    </row>
    <row r="17" spans="2:7" s="1" customFormat="1">
      <c r="B17" s="8"/>
      <c r="C17" s="8"/>
      <c r="D17" s="8"/>
      <c r="E17" s="8"/>
      <c r="F17" s="8"/>
      <c r="G17" s="12">
        <f>SQRT(G16)</f>
        <v>0.92737202179321276</v>
      </c>
    </row>
    <row r="18" spans="2:7">
      <c r="B18" s="8"/>
      <c r="C18" s="8"/>
      <c r="D18" s="8"/>
      <c r="E18" s="8"/>
      <c r="F18" s="8"/>
      <c r="G18" s="8"/>
    </row>
    <row r="19" spans="2:7">
      <c r="B19" s="53" t="s">
        <v>3</v>
      </c>
      <c r="C19" s="53"/>
      <c r="D19" s="53"/>
      <c r="E19" s="53"/>
      <c r="F19" s="53"/>
      <c r="G19" s="53"/>
    </row>
    <row r="20" spans="2:7">
      <c r="B20" s="13" t="s">
        <v>8</v>
      </c>
      <c r="C20" s="13" t="s">
        <v>9</v>
      </c>
      <c r="D20" s="13" t="s">
        <v>10</v>
      </c>
      <c r="E20" s="13" t="s">
        <v>12</v>
      </c>
      <c r="F20" s="13" t="s">
        <v>13</v>
      </c>
      <c r="G20" s="13" t="s">
        <v>14</v>
      </c>
    </row>
    <row r="21" spans="2:7">
      <c r="B21" s="10" t="s">
        <v>2</v>
      </c>
      <c r="C21" s="11">
        <v>2230518282592260</v>
      </c>
      <c r="D21" s="12">
        <f>C21/$C$8</f>
        <v>0.44624660934359711</v>
      </c>
      <c r="E21" s="10">
        <v>-1</v>
      </c>
      <c r="F21" s="12">
        <f>D21*E21</f>
        <v>-0.44624660934359711</v>
      </c>
      <c r="G21" s="12">
        <f>D21*(E21-$F$24)^2</f>
        <v>0.32728945398768156</v>
      </c>
    </row>
    <row r="22" spans="2:7">
      <c r="B22" s="10" t="s">
        <v>1</v>
      </c>
      <c r="C22" s="11">
        <v>2292252566437890</v>
      </c>
      <c r="D22" s="12">
        <f t="shared" ref="D22:D23" si="10">C22/$C$8</f>
        <v>0.45859742263276282</v>
      </c>
      <c r="E22" s="10">
        <v>-1</v>
      </c>
      <c r="F22" s="12">
        <f t="shared" ref="F22:F23" si="11">D22*E22</f>
        <v>-0.45859742263276282</v>
      </c>
      <c r="G22" s="12">
        <f t="shared" ref="G22:G23" si="12">D22*(E22-$F$24)^2</f>
        <v>0.33634787785707709</v>
      </c>
    </row>
    <row r="23" spans="2:7">
      <c r="B23" s="10" t="s">
        <v>3</v>
      </c>
      <c r="C23" s="11">
        <v>475627426473216</v>
      </c>
      <c r="D23" s="12">
        <f t="shared" si="10"/>
        <v>9.5155968023640083E-2</v>
      </c>
      <c r="E23" s="10">
        <v>8</v>
      </c>
      <c r="F23" s="12">
        <f t="shared" si="11"/>
        <v>0.76124774418912067</v>
      </c>
      <c r="G23" s="12">
        <f t="shared" si="12"/>
        <v>6.3105687597782927</v>
      </c>
    </row>
    <row r="24" spans="2:7">
      <c r="B24" s="10" t="s">
        <v>11</v>
      </c>
      <c r="C24" s="11">
        <f>SUM(C21:C23)</f>
        <v>4998398275503366</v>
      </c>
      <c r="D24" s="12">
        <f t="shared" ref="D24" si="13">SUM(D21:D23)</f>
        <v>1</v>
      </c>
      <c r="E24" s="11"/>
      <c r="F24" s="12">
        <f t="shared" ref="F24:G24" si="14">SUM(F21:F23)</f>
        <v>-0.14359628778723932</v>
      </c>
      <c r="G24" s="12">
        <f t="shared" si="14"/>
        <v>6.9742060916230511</v>
      </c>
    </row>
    <row r="25" spans="2:7">
      <c r="G25" s="12">
        <f>SQRT(G24)</f>
        <v>2.6408722217523231</v>
      </c>
    </row>
  </sheetData>
  <mergeCells count="3">
    <mergeCell ref="B11:G11"/>
    <mergeCell ref="B3:G3"/>
    <mergeCell ref="B19:G1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Baccarat_NN</vt:lpstr>
      <vt:lpstr>NN_T-Win</vt:lpstr>
      <vt:lpstr>Net_House_Edge</vt:lpstr>
      <vt:lpstr>Baccarat_CA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2014-04-23T15:25:12Z</dcterms:created>
  <dcterms:modified xsi:type="dcterms:W3CDTF">2014-06-18T22:12:05Z</dcterms:modified>
</cp:coreProperties>
</file>