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395" windowHeight="11760"/>
  </bookViews>
  <sheets>
    <sheet name="Risk Analysis" sheetId="3" r:id="rId1"/>
    <sheet name="Baccarat Stats" sheetId="2" state="hidden" r:id="rId2"/>
    <sheet name="NN Combinatorial Analysis" sheetId="4" r:id="rId3"/>
  </sheets>
  <calcPr calcId="125725"/>
</workbook>
</file>

<file path=xl/calcChain.xml><?xml version="1.0" encoding="utf-8"?>
<calcChain xmlns="http://schemas.openxmlformats.org/spreadsheetml/2006/main">
  <c r="H7" i="4"/>
  <c r="I7" s="1"/>
  <c r="H6"/>
  <c r="I6" s="1"/>
  <c r="H5"/>
  <c r="I5" s="1"/>
  <c r="C11" i="3"/>
  <c r="C10" l="1"/>
  <c r="D17" l="1"/>
  <c r="D18"/>
  <c r="D19"/>
  <c r="C18"/>
  <c r="C19"/>
  <c r="C16"/>
  <c r="D16"/>
  <c r="C17"/>
</calcChain>
</file>

<file path=xl/sharedStrings.xml><?xml version="1.0" encoding="utf-8"?>
<sst xmlns="http://schemas.openxmlformats.org/spreadsheetml/2006/main" count="30" uniqueCount="26">
  <si>
    <t>p(Lose)</t>
  </si>
  <si>
    <t>H/A</t>
  </si>
  <si>
    <t>Banker</t>
  </si>
  <si>
    <t>Player</t>
  </si>
  <si>
    <t>Tie</t>
  </si>
  <si>
    <t>Basic Baccarat Stats</t>
  </si>
  <si>
    <t>Net EV per Wager</t>
  </si>
  <si>
    <t>SD per Wager</t>
  </si>
  <si>
    <t>Wagers per NN Chip</t>
  </si>
  <si>
    <t>StDev per NN Chip</t>
  </si>
  <si>
    <t>H/A per NN Chip</t>
  </si>
  <si>
    <t>Wager</t>
  </si>
  <si>
    <t>Confidence</t>
  </si>
  <si>
    <t>NN Rebate</t>
  </si>
  <si>
    <t>H/A per NN after Rebate</t>
  </si>
  <si>
    <t>H/A Per Hand after Rebate</t>
  </si>
  <si>
    <t>Non-Negotiable Chip Risk Analysis</t>
  </si>
  <si>
    <t>NN Chips Played</t>
  </si>
  <si>
    <t>Player Analysis: Input</t>
  </si>
  <si>
    <t>Standard Deviation</t>
  </si>
  <si>
    <t>Lower</t>
  </si>
  <si>
    <t>Upper</t>
  </si>
  <si>
    <t>NN Denomination</t>
  </si>
  <si>
    <t>Player Confidence Intervals</t>
  </si>
  <si>
    <t>Expected Player Loss</t>
  </si>
  <si>
    <t>Expected Loss and Standard Deviation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</si>
</sst>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0.0%"/>
    <numFmt numFmtId="168" formatCode="0.00000000"/>
    <numFmt numFmtId="169" formatCode="_(&quot;$&quot;* #,##0_);_(&quot;$&quot;* \(#,##0\);_(&quot;$&quot;* &quot;-&quot;??_);_(@_)"/>
    <numFmt numFmtId="184" formatCode="0.000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168" fontId="3" fillId="0" borderId="1" xfId="0" applyNumberFormat="1" applyFont="1" applyBorder="1"/>
    <xf numFmtId="168" fontId="3" fillId="0" borderId="5" xfId="0" applyNumberFormat="1" applyFont="1" applyBorder="1"/>
    <xf numFmtId="168" fontId="3" fillId="0" borderId="6" xfId="0" applyNumberFormat="1" applyFont="1" applyBorder="1"/>
    <xf numFmtId="168" fontId="3" fillId="0" borderId="3" xfId="0" applyNumberFormat="1" applyFont="1" applyBorder="1"/>
    <xf numFmtId="0" fontId="0" fillId="0" borderId="0" xfId="0" applyFill="1" applyBorder="1"/>
    <xf numFmtId="169" fontId="0" fillId="0" borderId="0" xfId="3" applyNumberFormat="1" applyFont="1" applyFill="1" applyBorder="1"/>
    <xf numFmtId="169" fontId="0" fillId="0" borderId="0" xfId="0" applyNumberFormat="1" applyFill="1" applyBorder="1"/>
    <xf numFmtId="0" fontId="0" fillId="0" borderId="0" xfId="0" applyFill="1" applyBorder="1" applyAlignment="1"/>
    <xf numFmtId="166" fontId="3" fillId="3" borderId="1" xfId="0" applyNumberFormat="1" applyFont="1" applyFill="1" applyBorder="1"/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/>
    <xf numFmtId="0" fontId="3" fillId="0" borderId="2" xfId="0" applyFont="1" applyBorder="1"/>
    <xf numFmtId="0" fontId="3" fillId="0" borderId="0" xfId="0" applyFont="1"/>
    <xf numFmtId="0" fontId="3" fillId="0" borderId="13" xfId="0" applyFont="1" applyBorder="1"/>
    <xf numFmtId="167" fontId="3" fillId="4" borderId="15" xfId="0" applyNumberFormat="1" applyFont="1" applyFill="1" applyBorder="1"/>
    <xf numFmtId="1" fontId="3" fillId="4" borderId="5" xfId="0" applyNumberFormat="1" applyFont="1" applyFill="1" applyBorder="1"/>
    <xf numFmtId="169" fontId="3" fillId="4" borderId="3" xfId="3" applyNumberFormat="1" applyFont="1" applyFill="1" applyBorder="1"/>
    <xf numFmtId="169" fontId="3" fillId="5" borderId="15" xfId="3" applyNumberFormat="1" applyFont="1" applyFill="1" applyBorder="1"/>
    <xf numFmtId="169" fontId="3" fillId="5" borderId="5" xfId="0" applyNumberFormat="1" applyFont="1" applyFill="1" applyBorder="1"/>
    <xf numFmtId="0" fontId="3" fillId="0" borderId="0" xfId="0" applyFont="1" applyFill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169" fontId="3" fillId="5" borderId="1" xfId="3" applyNumberFormat="1" applyFont="1" applyFill="1" applyBorder="1"/>
    <xf numFmtId="167" fontId="3" fillId="0" borderId="2" xfId="0" applyNumberFormat="1" applyFont="1" applyBorder="1" applyAlignment="1">
      <alignment horizontal="center"/>
    </xf>
    <xf numFmtId="169" fontId="3" fillId="5" borderId="6" xfId="3" applyNumberFormat="1" applyFont="1" applyFill="1" applyBorder="1"/>
    <xf numFmtId="169" fontId="3" fillId="5" borderId="3" xfId="0" applyNumberFormat="1" applyFont="1" applyFill="1" applyBorder="1"/>
    <xf numFmtId="165" fontId="0" fillId="0" borderId="0" xfId="0" applyNumberFormat="1"/>
    <xf numFmtId="165" fontId="3" fillId="3" borderId="1" xfId="1" applyNumberFormat="1" applyFont="1" applyFill="1" applyBorder="1"/>
    <xf numFmtId="164" fontId="3" fillId="3" borderId="1" xfId="0" applyNumberFormat="1" applyFont="1" applyFill="1" applyBorder="1"/>
    <xf numFmtId="165" fontId="3" fillId="0" borderId="1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3" borderId="4" xfId="0" applyFont="1" applyFill="1" applyBorder="1"/>
    <xf numFmtId="165" fontId="3" fillId="0" borderId="5" xfId="1" applyNumberFormat="1" applyFont="1" applyFill="1" applyBorder="1"/>
    <xf numFmtId="0" fontId="3" fillId="3" borderId="2" xfId="0" applyFont="1" applyFill="1" applyBorder="1"/>
    <xf numFmtId="166" fontId="3" fillId="3" borderId="6" xfId="0" applyNumberFormat="1" applyFont="1" applyFill="1" applyBorder="1"/>
    <xf numFmtId="165" fontId="3" fillId="3" borderId="6" xfId="1" applyNumberFormat="1" applyFont="1" applyFill="1" applyBorder="1"/>
    <xf numFmtId="164" fontId="3" fillId="3" borderId="6" xfId="0" applyNumberFormat="1" applyFont="1" applyFill="1" applyBorder="1"/>
    <xf numFmtId="165" fontId="3" fillId="0" borderId="6" xfId="0" applyNumberFormat="1" applyFont="1" applyFill="1" applyBorder="1"/>
    <xf numFmtId="165" fontId="3" fillId="0" borderId="3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3" fillId="0" borderId="21" xfId="0" applyFont="1" applyBorder="1"/>
    <xf numFmtId="0" fontId="3" fillId="0" borderId="20" xfId="0" applyFont="1" applyBorder="1"/>
    <xf numFmtId="184" fontId="3" fillId="0" borderId="0" xfId="4" applyNumberFormat="1" applyFont="1" applyFill="1" applyBorder="1"/>
    <xf numFmtId="2" fontId="0" fillId="0" borderId="0" xfId="0" applyNumberFormat="1"/>
  </cellXfs>
  <cellStyles count="5">
    <cellStyle name="Comma" xfId="4" builtinId="3"/>
    <cellStyle name="Currency" xfId="3" builtinId="4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zoomScaleNormal="120" workbookViewId="0"/>
  </sheetViews>
  <sheetFormatPr defaultRowHeight="15"/>
  <cols>
    <col min="1" max="1" width="9.140625" style="1"/>
    <col min="2" max="2" width="14.85546875" style="1" customWidth="1"/>
    <col min="3" max="4" width="14.7109375" style="1" customWidth="1"/>
    <col min="5" max="5" width="9.7109375" style="1" customWidth="1"/>
    <col min="6" max="6" width="6.140625" style="1" customWidth="1"/>
    <col min="7" max="7" width="17.7109375" style="1" customWidth="1"/>
    <col min="8" max="8" width="12.5703125" style="1" customWidth="1"/>
    <col min="9" max="13" width="7.28515625" style="1" customWidth="1"/>
    <col min="14" max="16384" width="9.140625" style="1"/>
  </cols>
  <sheetData>
    <row r="1" spans="1:12">
      <c r="A1" s="16"/>
      <c r="B1" s="16"/>
      <c r="C1" s="16"/>
      <c r="D1" s="16"/>
      <c r="E1" s="16"/>
      <c r="F1" s="16"/>
      <c r="G1" s="16"/>
    </row>
    <row r="2" spans="1:12" ht="15.75" thickBot="1">
      <c r="A2" s="16"/>
      <c r="B2" s="16"/>
      <c r="C2" s="16"/>
      <c r="D2" s="16"/>
      <c r="E2" s="16"/>
      <c r="F2" s="16"/>
      <c r="G2" s="16"/>
    </row>
    <row r="3" spans="1:12" ht="15.75" thickBot="1">
      <c r="A3" s="16"/>
      <c r="B3" s="54" t="s">
        <v>18</v>
      </c>
      <c r="C3" s="55"/>
      <c r="D3" s="16"/>
      <c r="E3" s="16"/>
      <c r="F3" s="16"/>
      <c r="G3" s="16"/>
    </row>
    <row r="4" spans="1:12">
      <c r="A4" s="16"/>
      <c r="B4" s="17" t="s">
        <v>13</v>
      </c>
      <c r="C4" s="18">
        <v>0.01</v>
      </c>
      <c r="D4" s="16"/>
      <c r="E4" s="16"/>
      <c r="F4" s="16"/>
      <c r="G4" s="16"/>
    </row>
    <row r="5" spans="1:12">
      <c r="A5" s="16"/>
      <c r="B5" s="14" t="s">
        <v>17</v>
      </c>
      <c r="C5" s="19">
        <v>500</v>
      </c>
      <c r="D5" s="16"/>
      <c r="E5" s="16"/>
      <c r="F5" s="16"/>
      <c r="G5" s="16"/>
    </row>
    <row r="6" spans="1:12" ht="15.75" thickBot="1">
      <c r="A6" s="16"/>
      <c r="B6" s="15" t="s">
        <v>22</v>
      </c>
      <c r="C6" s="20">
        <v>10000</v>
      </c>
      <c r="D6" s="16"/>
      <c r="E6" s="16"/>
      <c r="F6" s="36"/>
      <c r="G6" s="36"/>
      <c r="H6" s="9"/>
      <c r="I6" s="9"/>
      <c r="J6" s="9"/>
      <c r="K6" s="9"/>
      <c r="L6" s="6"/>
    </row>
    <row r="7" spans="1:12">
      <c r="A7" s="16"/>
      <c r="B7" s="16"/>
      <c r="C7" s="16"/>
      <c r="D7" s="16"/>
      <c r="E7" s="16"/>
      <c r="F7" s="36"/>
      <c r="G7" s="36"/>
      <c r="H7" s="9"/>
      <c r="I7" s="9"/>
      <c r="J7" s="9"/>
      <c r="K7" s="9"/>
      <c r="L7" s="6"/>
    </row>
    <row r="8" spans="1:12" ht="15.75" thickBot="1">
      <c r="A8" s="16"/>
      <c r="B8" s="16"/>
      <c r="C8" s="16"/>
      <c r="D8" s="16"/>
      <c r="E8" s="16"/>
      <c r="F8" s="36"/>
      <c r="G8" s="36"/>
      <c r="H8" s="9"/>
      <c r="I8" s="9"/>
      <c r="J8" s="9"/>
      <c r="K8" s="9"/>
      <c r="L8" s="6"/>
    </row>
    <row r="9" spans="1:12" ht="15.75" thickBot="1">
      <c r="A9" s="16"/>
      <c r="B9" s="52" t="s">
        <v>25</v>
      </c>
      <c r="C9" s="53"/>
      <c r="D9" s="16"/>
      <c r="E9" s="16"/>
      <c r="F9" s="36"/>
      <c r="G9" s="36"/>
      <c r="H9" s="9"/>
      <c r="I9" s="9"/>
      <c r="J9" s="9"/>
      <c r="K9" s="9"/>
      <c r="L9" s="6"/>
    </row>
    <row r="10" spans="1:12">
      <c r="A10" s="16"/>
      <c r="B10" s="17" t="s">
        <v>24</v>
      </c>
      <c r="C10" s="21">
        <f>-$C$6*$C$5*AVERAGE('NN Combinatorial Analysis'!$H$5:$H$6)</f>
        <v>-76596.158510589812</v>
      </c>
      <c r="D10" s="16"/>
      <c r="E10" s="16"/>
      <c r="F10" s="36"/>
      <c r="G10" s="36"/>
      <c r="H10" s="9"/>
      <c r="I10" s="9"/>
      <c r="J10" s="9"/>
      <c r="K10" s="9"/>
      <c r="L10" s="6"/>
    </row>
    <row r="11" spans="1:12" ht="15.75" thickBot="1">
      <c r="A11" s="16"/>
      <c r="B11" s="15" t="s">
        <v>19</v>
      </c>
      <c r="C11" s="31">
        <f>SQRT($C$5)*$C$6*1.396</f>
        <v>312155.08965897065</v>
      </c>
      <c r="D11" s="16"/>
      <c r="E11" s="16"/>
      <c r="F11" s="36"/>
      <c r="G11" s="36"/>
      <c r="H11" s="9"/>
      <c r="I11" s="9"/>
      <c r="J11" s="9"/>
      <c r="K11" s="9"/>
      <c r="L11" s="6"/>
    </row>
    <row r="12" spans="1:12">
      <c r="A12" s="16"/>
      <c r="B12" s="23"/>
      <c r="C12" s="23"/>
      <c r="D12" s="23"/>
      <c r="E12" s="23"/>
      <c r="F12" s="36"/>
      <c r="G12" s="36"/>
      <c r="H12" s="9"/>
      <c r="I12" s="9"/>
      <c r="J12" s="9"/>
      <c r="K12" s="9"/>
      <c r="L12" s="6"/>
    </row>
    <row r="13" spans="1:12" ht="15.75" thickBot="1">
      <c r="A13" s="16"/>
      <c r="B13" s="16"/>
      <c r="C13" s="16"/>
      <c r="D13" s="16"/>
      <c r="E13" s="16"/>
      <c r="F13" s="36"/>
      <c r="G13" s="36"/>
      <c r="H13" s="9"/>
      <c r="I13" s="9"/>
      <c r="J13" s="9"/>
      <c r="K13" s="9"/>
      <c r="L13" s="6"/>
    </row>
    <row r="14" spans="1:12" ht="15.75" thickBot="1">
      <c r="A14" s="16"/>
      <c r="B14" s="52" t="s">
        <v>23</v>
      </c>
      <c r="C14" s="56"/>
      <c r="D14" s="53"/>
      <c r="E14" s="16"/>
      <c r="F14" s="36"/>
      <c r="G14" s="36"/>
      <c r="H14" s="9"/>
      <c r="I14" s="9"/>
      <c r="J14" s="9"/>
      <c r="K14" s="9"/>
    </row>
    <row r="15" spans="1:12">
      <c r="A15" s="16"/>
      <c r="B15" s="24" t="s">
        <v>12</v>
      </c>
      <c r="C15" s="25" t="s">
        <v>20</v>
      </c>
      <c r="D15" s="26" t="s">
        <v>21</v>
      </c>
      <c r="E15" s="16"/>
      <c r="F15" s="36"/>
      <c r="G15" s="36"/>
      <c r="H15" s="9"/>
      <c r="I15" s="9"/>
      <c r="J15" s="9"/>
      <c r="K15" s="9"/>
    </row>
    <row r="16" spans="1:12">
      <c r="A16" s="16"/>
      <c r="B16" s="27">
        <v>0.9</v>
      </c>
      <c r="C16" s="28">
        <f>$C$10 + NORMSINV(0.05)*$C$11</f>
        <v>-590045.58990751032</v>
      </c>
      <c r="D16" s="22">
        <f>$C$10-NORMSINV(0.05)*$C$11</f>
        <v>436853.27288633067</v>
      </c>
      <c r="E16" s="16"/>
      <c r="F16" s="51"/>
      <c r="G16" s="51"/>
      <c r="H16" s="63"/>
    </row>
    <row r="17" spans="1:8">
      <c r="A17" s="16"/>
      <c r="B17" s="27">
        <v>0.95</v>
      </c>
      <c r="C17" s="28">
        <f>$C$10 + NORMSINV(0.025)*$C$11</f>
        <v>-688408.89183304389</v>
      </c>
      <c r="D17" s="22">
        <f>$C$10+NORMSINV(0.975)*$C$11</f>
        <v>535216.57481186406</v>
      </c>
      <c r="E17" s="16"/>
      <c r="F17" s="51"/>
      <c r="G17" s="51"/>
      <c r="H17" s="7"/>
    </row>
    <row r="18" spans="1:8">
      <c r="A18" s="16"/>
      <c r="B18" s="27">
        <v>0.99</v>
      </c>
      <c r="C18" s="28">
        <f>$C$10 + NORMSINV(0.005)*$C$11</f>
        <v>-880654.3857061055</v>
      </c>
      <c r="D18" s="22">
        <f>$C$10+NORMSINV(0.995)*$C$11</f>
        <v>727462.06868492416</v>
      </c>
      <c r="E18" s="16"/>
      <c r="F18" s="51"/>
      <c r="G18" s="51"/>
      <c r="H18" s="8"/>
    </row>
    <row r="19" spans="1:8" ht="15.75" thickBot="1">
      <c r="A19" s="16"/>
      <c r="B19" s="29">
        <v>0.999</v>
      </c>
      <c r="C19" s="30">
        <f>$C$10 + NORMSINV(0.0005)*$C$11</f>
        <v>-1103750.8254046089</v>
      </c>
      <c r="D19" s="31">
        <f>$C$10+NORMSINV(0.9995)*$C$11</f>
        <v>950558.50838342914</v>
      </c>
      <c r="E19" s="16"/>
      <c r="F19" s="37"/>
      <c r="G19" s="37"/>
      <c r="H19" s="6"/>
    </row>
    <row r="20" spans="1:8">
      <c r="A20" s="16"/>
      <c r="B20" s="16"/>
      <c r="C20" s="16"/>
      <c r="D20" s="16"/>
      <c r="E20" s="16"/>
      <c r="F20" s="37"/>
      <c r="G20" s="37"/>
      <c r="H20" s="6"/>
    </row>
    <row r="21" spans="1:8">
      <c r="A21" s="16"/>
      <c r="B21" s="16"/>
      <c r="C21" s="16"/>
      <c r="D21" s="16"/>
      <c r="E21" s="16"/>
      <c r="F21" s="37"/>
      <c r="G21" s="37"/>
      <c r="H21" s="6"/>
    </row>
    <row r="22" spans="1:8">
      <c r="G22" s="64"/>
    </row>
    <row r="28" spans="1:8">
      <c r="H28" s="32"/>
    </row>
  </sheetData>
  <mergeCells count="6">
    <mergeCell ref="F17:G17"/>
    <mergeCell ref="F18:G18"/>
    <mergeCell ref="B9:C9"/>
    <mergeCell ref="B3:C3"/>
    <mergeCell ref="B14:D14"/>
    <mergeCell ref="F16:G16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"/>
  <sheetViews>
    <sheetView zoomScaleNormal="100" workbookViewId="0">
      <selection activeCell="H6" sqref="H6"/>
    </sheetView>
  </sheetViews>
  <sheetFormatPr defaultRowHeight="15"/>
  <cols>
    <col min="3" max="4" width="10.7109375" customWidth="1"/>
  </cols>
  <sheetData>
    <row r="1" spans="2:4" ht="15.75" thickBot="1"/>
    <row r="2" spans="2:4" ht="15.75" thickBot="1">
      <c r="B2" s="57" t="s">
        <v>5</v>
      </c>
      <c r="C2" s="58"/>
      <c r="D2" s="59"/>
    </row>
    <row r="3" spans="2:4" ht="24.75">
      <c r="B3" s="11" t="s">
        <v>11</v>
      </c>
      <c r="C3" s="12" t="s">
        <v>6</v>
      </c>
      <c r="D3" s="13" t="s">
        <v>7</v>
      </c>
    </row>
    <row r="4" spans="2:4">
      <c r="B4" s="14" t="s">
        <v>2</v>
      </c>
      <c r="C4" s="2">
        <v>-1.0579057842472317E-2</v>
      </c>
      <c r="D4" s="3">
        <v>0.92737202179321121</v>
      </c>
    </row>
    <row r="5" spans="2:4">
      <c r="B5" s="14" t="s">
        <v>3</v>
      </c>
      <c r="C5" s="2">
        <v>-1.2350813289165763E-2</v>
      </c>
      <c r="D5" s="3">
        <v>0.95115271612262842</v>
      </c>
    </row>
    <row r="6" spans="2:4" ht="15.75" thickBot="1">
      <c r="B6" s="15" t="s">
        <v>4</v>
      </c>
      <c r="C6" s="4">
        <v>-0.14359</v>
      </c>
      <c r="D6" s="5">
        <v>2.6408722217523239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120" zoomScaleNormal="120" workbookViewId="0"/>
  </sheetViews>
  <sheetFormatPr defaultRowHeight="15"/>
  <cols>
    <col min="2" max="9" width="7.28515625" customWidth="1"/>
  </cols>
  <sheetData>
    <row r="1" spans="1:10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6"/>
      <c r="B3" s="60" t="s">
        <v>16</v>
      </c>
      <c r="C3" s="61"/>
      <c r="D3" s="61"/>
      <c r="E3" s="61"/>
      <c r="F3" s="61"/>
      <c r="G3" s="61"/>
      <c r="H3" s="61"/>
      <c r="I3" s="62"/>
      <c r="J3" s="16"/>
    </row>
    <row r="4" spans="1:10" ht="48.75">
      <c r="A4" s="16"/>
      <c r="B4" s="38" t="s">
        <v>11</v>
      </c>
      <c r="C4" s="39" t="s">
        <v>0</v>
      </c>
      <c r="D4" s="39" t="s">
        <v>1</v>
      </c>
      <c r="E4" s="40" t="s">
        <v>8</v>
      </c>
      <c r="F4" s="40" t="s">
        <v>10</v>
      </c>
      <c r="G4" s="40" t="s">
        <v>9</v>
      </c>
      <c r="H4" s="41" t="s">
        <v>14</v>
      </c>
      <c r="I4" s="42" t="s">
        <v>15</v>
      </c>
      <c r="J4" s="16"/>
    </row>
    <row r="5" spans="1:10">
      <c r="A5" s="16"/>
      <c r="B5" s="43" t="s">
        <v>2</v>
      </c>
      <c r="C5" s="10">
        <v>0.44624660934359561</v>
      </c>
      <c r="D5" s="33">
        <v>1.0579057842472317E-2</v>
      </c>
      <c r="E5" s="34">
        <v>2.2409133852488994</v>
      </c>
      <c r="F5" s="33">
        <v>2.3706752322518558E-2</v>
      </c>
      <c r="G5" s="34">
        <v>1.3882463002614234</v>
      </c>
      <c r="H5" s="35">
        <f>F5-'Risk Analysis'!$C$4</f>
        <v>1.3706752322518558E-2</v>
      </c>
      <c r="I5" s="44">
        <f>H5/E5</f>
        <v>6.1165917490363609E-3</v>
      </c>
      <c r="J5" s="16"/>
    </row>
    <row r="6" spans="1:10">
      <c r="A6" s="16"/>
      <c r="B6" s="43" t="s">
        <v>3</v>
      </c>
      <c r="C6" s="10">
        <v>0.45859742263276138</v>
      </c>
      <c r="D6" s="33">
        <v>1.2350813289165763E-2</v>
      </c>
      <c r="E6" s="34">
        <v>2.1805617533982229</v>
      </c>
      <c r="F6" s="33">
        <v>2.693171108171737E-2</v>
      </c>
      <c r="G6" s="34">
        <v>1.4045410853311322</v>
      </c>
      <c r="H6" s="35">
        <f>F6-'Risk Analysis'!$C$4</f>
        <v>1.6931711081717371E-2</v>
      </c>
      <c r="I6" s="44">
        <f>H6/E6</f>
        <v>7.7648390628381504E-3</v>
      </c>
      <c r="J6" s="16"/>
    </row>
    <row r="7" spans="1:10" ht="15.75" thickBot="1">
      <c r="A7" s="16"/>
      <c r="B7" s="45" t="s">
        <v>4</v>
      </c>
      <c r="C7" s="46">
        <v>0.90484403197635699</v>
      </c>
      <c r="D7" s="47">
        <v>0.14359</v>
      </c>
      <c r="E7" s="48">
        <v>1.105162839849652</v>
      </c>
      <c r="F7" s="47">
        <v>0.15869033217401152</v>
      </c>
      <c r="G7" s="48">
        <v>2.7762624893757573</v>
      </c>
      <c r="H7" s="49">
        <f>F7-'Risk Analysis'!$C$4</f>
        <v>0.14869033217401151</v>
      </c>
      <c r="I7" s="50">
        <f>H7/E7</f>
        <v>0.1345415596802364</v>
      </c>
      <c r="J7" s="16"/>
    </row>
    <row r="8" spans="1:10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>
      <c r="A11" s="16"/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1">
    <mergeCell ref="B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Analysis</vt:lpstr>
      <vt:lpstr>Baccarat Stats</vt:lpstr>
      <vt:lpstr>NN Combinatorial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2014-04-23T15:25:12Z</dcterms:created>
  <dcterms:modified xsi:type="dcterms:W3CDTF">2014-06-29T19:27:47Z</dcterms:modified>
</cp:coreProperties>
</file>