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3395" windowHeight="11760"/>
  </bookViews>
  <sheets>
    <sheet name="Risk Analysis" sheetId="3" r:id="rId1"/>
    <sheet name="Baccarat Stats" sheetId="2" state="hidden" r:id="rId2"/>
    <sheet name="NN Combinatorial Analysis" sheetId="4" r:id="rId3"/>
  </sheets>
  <calcPr calcId="125725"/>
</workbook>
</file>

<file path=xl/calcChain.xml><?xml version="1.0" encoding="utf-8"?>
<calcChain xmlns="http://schemas.openxmlformats.org/spreadsheetml/2006/main">
  <c r="H6" i="4"/>
  <c r="I6" s="1"/>
  <c r="H5"/>
  <c r="I5" s="1"/>
  <c r="H4"/>
  <c r="I4" s="1"/>
  <c r="C12" i="3"/>
  <c r="C16" l="1"/>
  <c r="C11"/>
  <c r="C13" s="1"/>
  <c r="C14" l="1"/>
  <c r="C15" s="1"/>
</calcChain>
</file>

<file path=xl/sharedStrings.xml><?xml version="1.0" encoding="utf-8"?>
<sst xmlns="http://schemas.openxmlformats.org/spreadsheetml/2006/main" count="31" uniqueCount="27">
  <si>
    <t>p(Lose)</t>
  </si>
  <si>
    <t>H/A</t>
  </si>
  <si>
    <t>Banker</t>
  </si>
  <si>
    <t>Player</t>
  </si>
  <si>
    <t>Tie</t>
  </si>
  <si>
    <t>Basic Baccarat Stats</t>
  </si>
  <si>
    <t>Net EV per Wager</t>
  </si>
  <si>
    <t>SD per Wager</t>
  </si>
  <si>
    <t>Wagers per NN Chip</t>
  </si>
  <si>
    <t>StDev per NN Chip</t>
  </si>
  <si>
    <t>H/A per NN Chip</t>
  </si>
  <si>
    <t>Wager</t>
  </si>
  <si>
    <t>NN Rebate</t>
  </si>
  <si>
    <t>H/A per NN after Rebate</t>
  </si>
  <si>
    <t>H/A Per Hand after Rebate</t>
  </si>
  <si>
    <t>Non-Negotiable Chip Risk Analysis</t>
  </si>
  <si>
    <t>Current Result</t>
  </si>
  <si>
    <t>Player Analysis: Input</t>
  </si>
  <si>
    <t>T-Win</t>
  </si>
  <si>
    <t>Standard Deviation</t>
  </si>
  <si>
    <t>z-Score</t>
  </si>
  <si>
    <t>Likelihood</t>
  </si>
  <si>
    <t>1-in-</t>
  </si>
  <si>
    <t>NN Denomination</t>
  </si>
  <si>
    <t>NN's to break even</t>
  </si>
  <si>
    <t>Player Risk Analysis: z-Score</t>
  </si>
  <si>
    <t>NN Chips Used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</si>
</sst>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"/>
    <numFmt numFmtId="167" formatCode="0.00000000"/>
    <numFmt numFmtId="168" formatCode="_(&quot;$&quot;* #,##0_);_(&quot;$&quot;* \(#,##0\);_(&quot;$&quot;* &quot;-&quot;??_);_(@_)"/>
    <numFmt numFmtId="169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167" fontId="3" fillId="0" borderId="1" xfId="0" applyNumberFormat="1" applyFont="1" applyBorder="1"/>
    <xf numFmtId="167" fontId="3" fillId="0" borderId="5" xfId="0" applyNumberFormat="1" applyFont="1" applyBorder="1"/>
    <xf numFmtId="167" fontId="3" fillId="0" borderId="6" xfId="0" applyNumberFormat="1" applyFont="1" applyBorder="1"/>
    <xf numFmtId="167" fontId="3" fillId="0" borderId="3" xfId="0" applyNumberFormat="1" applyFont="1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 applyBorder="1"/>
    <xf numFmtId="0" fontId="0" fillId="0" borderId="0" xfId="0" applyFill="1" applyBorder="1" applyAlignment="1"/>
    <xf numFmtId="166" fontId="3" fillId="3" borderId="1" xfId="0" applyNumberFormat="1" applyFont="1" applyFill="1" applyBorder="1"/>
    <xf numFmtId="166" fontId="3" fillId="3" borderId="6" xfId="0" applyNumberFormat="1" applyFont="1" applyFill="1" applyBorder="1"/>
    <xf numFmtId="0" fontId="3" fillId="3" borderId="4" xfId="0" applyFont="1" applyFill="1" applyBorder="1"/>
    <xf numFmtId="0" fontId="3" fillId="3" borderId="2" xfId="0" applyFont="1" applyFill="1" applyBorder="1"/>
    <xf numFmtId="0" fontId="3" fillId="0" borderId="10" xfId="0" applyFont="1" applyBorder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" xfId="0" applyFont="1" applyBorder="1"/>
    <xf numFmtId="0" fontId="3" fillId="0" borderId="2" xfId="0" applyFont="1" applyBorder="1"/>
    <xf numFmtId="0" fontId="3" fillId="0" borderId="0" xfId="0" applyFont="1"/>
    <xf numFmtId="0" fontId="3" fillId="0" borderId="13" xfId="0" applyFont="1" applyBorder="1"/>
    <xf numFmtId="168" fontId="3" fillId="4" borderId="5" xfId="3" applyNumberFormat="1" applyFont="1" applyFill="1" applyBorder="1"/>
    <xf numFmtId="168" fontId="3" fillId="4" borderId="3" xfId="3" applyNumberFormat="1" applyFont="1" applyFill="1" applyBorder="1"/>
    <xf numFmtId="168" fontId="3" fillId="5" borderId="15" xfId="3" applyNumberFormat="1" applyFont="1" applyFill="1" applyBorder="1"/>
    <xf numFmtId="168" fontId="3" fillId="5" borderId="5" xfId="0" applyNumberFormat="1" applyFont="1" applyFill="1" applyBorder="1"/>
    <xf numFmtId="2" fontId="3" fillId="5" borderId="5" xfId="3" applyNumberFormat="1" applyFont="1" applyFill="1" applyBorder="1"/>
    <xf numFmtId="10" fontId="3" fillId="5" borderId="5" xfId="1" applyNumberFormat="1" applyFont="1" applyFill="1" applyBorder="1"/>
    <xf numFmtId="2" fontId="3" fillId="5" borderId="5" xfId="0" applyNumberFormat="1" applyFont="1" applyFill="1" applyBorder="1"/>
    <xf numFmtId="0" fontId="3" fillId="0" borderId="2" xfId="0" applyFont="1" applyFill="1" applyBorder="1"/>
    <xf numFmtId="1" fontId="3" fillId="5" borderId="3" xfId="0" applyNumberFormat="1" applyFont="1" applyFill="1" applyBorder="1"/>
    <xf numFmtId="0" fontId="3" fillId="0" borderId="0" xfId="0" applyFont="1" applyFill="1"/>
    <xf numFmtId="165" fontId="0" fillId="0" borderId="0" xfId="0" applyNumberFormat="1"/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5" fontId="3" fillId="3" borderId="1" xfId="1" applyNumberFormat="1" applyFont="1" applyFill="1" applyBorder="1"/>
    <xf numFmtId="164" fontId="3" fillId="3" borderId="1" xfId="0" applyNumberFormat="1" applyFont="1" applyFill="1" applyBorder="1"/>
    <xf numFmtId="165" fontId="3" fillId="0" borderId="1" xfId="0" applyNumberFormat="1" applyFont="1" applyFill="1" applyBorder="1"/>
    <xf numFmtId="165" fontId="3" fillId="0" borderId="5" xfId="1" applyNumberFormat="1" applyFont="1" applyFill="1" applyBorder="1"/>
    <xf numFmtId="165" fontId="3" fillId="3" borderId="6" xfId="1" applyNumberFormat="1" applyFont="1" applyFill="1" applyBorder="1"/>
    <xf numFmtId="164" fontId="3" fillId="3" borderId="6" xfId="0" applyNumberFormat="1" applyFont="1" applyFill="1" applyBorder="1"/>
    <xf numFmtId="165" fontId="3" fillId="0" borderId="6" xfId="0" applyNumberFormat="1" applyFont="1" applyFill="1" applyBorder="1"/>
    <xf numFmtId="165" fontId="3" fillId="0" borderId="3" xfId="1" applyNumberFormat="1" applyFont="1" applyFill="1" applyBorder="1"/>
    <xf numFmtId="0" fontId="3" fillId="3" borderId="13" xfId="0" applyFont="1" applyFill="1" applyBorder="1" applyAlignment="1">
      <alignment horizontal="center"/>
    </xf>
    <xf numFmtId="165" fontId="5" fillId="0" borderId="0" xfId="1" applyNumberFormat="1" applyFont="1"/>
    <xf numFmtId="10" fontId="3" fillId="4" borderId="15" xfId="0" applyNumberFormat="1" applyFont="1" applyFill="1" applyBorder="1"/>
    <xf numFmtId="169" fontId="3" fillId="4" borderId="5" xfId="4" applyNumberFormat="1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/>
  </cellXfs>
  <cellStyles count="5">
    <cellStyle name="Comma" xfId="4" builtinId="3"/>
    <cellStyle name="Currency" xfId="3" builtinId="4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="120" zoomScaleNormal="120" workbookViewId="0"/>
  </sheetViews>
  <sheetFormatPr defaultRowHeight="15"/>
  <cols>
    <col min="1" max="1" width="9.140625" style="1"/>
    <col min="2" max="2" width="19.5703125" style="1" customWidth="1"/>
    <col min="3" max="3" width="14.7109375" style="1" customWidth="1"/>
    <col min="4" max="4" width="9.7109375" style="1" customWidth="1"/>
    <col min="5" max="5" width="6.140625" style="1" customWidth="1"/>
    <col min="6" max="12" width="7.28515625" style="1" customWidth="1"/>
    <col min="13" max="16384" width="9.140625" style="1"/>
  </cols>
  <sheetData>
    <row r="2" spans="2:11" ht="15.75" thickBot="1"/>
    <row r="3" spans="2:11" ht="15.75" thickBot="1">
      <c r="B3" s="50" t="s">
        <v>17</v>
      </c>
      <c r="C3" s="51"/>
    </row>
    <row r="4" spans="2:11">
      <c r="B4" s="20" t="s">
        <v>12</v>
      </c>
      <c r="C4" s="46">
        <v>1.6E-2</v>
      </c>
    </row>
    <row r="5" spans="2:11">
      <c r="B5" s="17" t="s">
        <v>26</v>
      </c>
      <c r="C5" s="47">
        <v>5000</v>
      </c>
    </row>
    <row r="6" spans="2:11">
      <c r="B6" s="17" t="s">
        <v>23</v>
      </c>
      <c r="C6" s="21">
        <v>100000</v>
      </c>
      <c r="E6" s="9"/>
      <c r="F6" s="9"/>
      <c r="G6" s="9"/>
      <c r="H6" s="9"/>
      <c r="I6" s="9"/>
      <c r="J6" s="9"/>
      <c r="K6" s="6"/>
    </row>
    <row r="7" spans="2:11" ht="15.75" thickBot="1">
      <c r="B7" s="18" t="s">
        <v>16</v>
      </c>
      <c r="C7" s="22">
        <v>4000000</v>
      </c>
      <c r="E7" s="9"/>
      <c r="F7" s="9"/>
      <c r="G7" s="9"/>
      <c r="H7" s="9"/>
      <c r="I7" s="9"/>
      <c r="J7" s="9"/>
      <c r="K7" s="6"/>
    </row>
    <row r="8" spans="2:11">
      <c r="B8" s="19"/>
      <c r="C8" s="19"/>
      <c r="E8" s="9"/>
      <c r="F8" s="9"/>
      <c r="G8" s="9"/>
      <c r="H8" s="9"/>
      <c r="I8" s="9"/>
      <c r="J8" s="9"/>
      <c r="K8" s="6"/>
    </row>
    <row r="9" spans="2:11" ht="15.75" thickBot="1">
      <c r="B9" s="19"/>
      <c r="C9" s="19"/>
      <c r="E9" s="9"/>
      <c r="F9" s="9"/>
      <c r="G9" s="9"/>
      <c r="H9" s="9"/>
      <c r="I9" s="9"/>
      <c r="J9" s="9"/>
      <c r="K9" s="6"/>
    </row>
    <row r="10" spans="2:11" ht="15.75" thickBot="1">
      <c r="B10" s="48" t="s">
        <v>25</v>
      </c>
      <c r="C10" s="49"/>
      <c r="E10" s="9"/>
      <c r="F10" s="9"/>
      <c r="G10" s="9"/>
      <c r="H10" s="9"/>
      <c r="I10" s="9"/>
      <c r="J10" s="9"/>
      <c r="K10" s="6"/>
    </row>
    <row r="11" spans="2:11">
      <c r="B11" s="20" t="s">
        <v>18</v>
      </c>
      <c r="C11" s="23">
        <f>-$C$6*$C$5*AVERAGE('NN Combinatorial Analysis'!$H$4:$H$5)</f>
        <v>-4659615.8510589814</v>
      </c>
      <c r="E11" s="9"/>
      <c r="F11" s="9"/>
      <c r="G11" s="9"/>
      <c r="H11" s="9"/>
      <c r="I11" s="9"/>
      <c r="J11" s="9"/>
      <c r="K11" s="6"/>
    </row>
    <row r="12" spans="2:11">
      <c r="B12" s="17" t="s">
        <v>19</v>
      </c>
      <c r="C12" s="24">
        <f>SQRT($C$5)*$C$6*1.396</f>
        <v>9871210.665364204</v>
      </c>
      <c r="E12" s="9"/>
      <c r="F12" s="9"/>
      <c r="G12" s="9"/>
      <c r="H12" s="9"/>
      <c r="I12" s="9"/>
      <c r="J12" s="9"/>
      <c r="K12" s="6"/>
    </row>
    <row r="13" spans="2:11">
      <c r="B13" s="17" t="s">
        <v>20</v>
      </c>
      <c r="C13" s="25">
        <f>(C7-C11)/C12</f>
        <v>0.87725975512239573</v>
      </c>
      <c r="E13" s="9"/>
      <c r="F13" s="9"/>
      <c r="G13" s="9"/>
      <c r="H13" s="9"/>
      <c r="I13" s="9"/>
      <c r="J13" s="9"/>
      <c r="K13" s="6"/>
    </row>
    <row r="14" spans="2:11">
      <c r="B14" s="17" t="s">
        <v>21</v>
      </c>
      <c r="C14" s="26">
        <f>1-NORMSDIST(C13)</f>
        <v>0.19017278309396857</v>
      </c>
      <c r="E14" s="9"/>
      <c r="F14" s="9"/>
      <c r="G14" s="9"/>
      <c r="H14" s="9"/>
      <c r="I14" s="9"/>
      <c r="J14" s="9"/>
      <c r="K14" s="6"/>
    </row>
    <row r="15" spans="2:11">
      <c r="B15" s="17" t="s">
        <v>22</v>
      </c>
      <c r="C15" s="27">
        <f>1/C14</f>
        <v>5.2583760080214947</v>
      </c>
      <c r="D15" s="7"/>
      <c r="E15" s="9"/>
      <c r="F15" s="9"/>
      <c r="G15" s="9"/>
      <c r="H15" s="9"/>
      <c r="I15" s="9"/>
      <c r="J15" s="9"/>
      <c r="K15" s="6"/>
    </row>
    <row r="16" spans="2:11" ht="15.75" thickBot="1">
      <c r="B16" s="28" t="s">
        <v>24</v>
      </c>
      <c r="C16" s="29">
        <f>IF(C7&lt;0,"N/A",C7/(C6*AVERAGE('NN Combinatorial Analysis'!H4:H5)))</f>
        <v>4292.1993227091116</v>
      </c>
      <c r="D16" s="8"/>
      <c r="E16" s="9"/>
      <c r="F16" s="9"/>
      <c r="G16" s="9"/>
      <c r="H16" s="9"/>
      <c r="I16" s="9"/>
      <c r="J16" s="9"/>
      <c r="K16" s="6"/>
    </row>
    <row r="17" spans="2:11">
      <c r="B17" s="30"/>
      <c r="C17" s="30"/>
      <c r="D17" s="7"/>
      <c r="E17" s="9"/>
      <c r="F17" s="9"/>
      <c r="G17" s="9"/>
      <c r="H17" s="9"/>
      <c r="I17" s="9"/>
      <c r="J17" s="9"/>
      <c r="K17" s="6"/>
    </row>
    <row r="18" spans="2:11">
      <c r="B18" s="19"/>
      <c r="C18" s="19"/>
      <c r="E18" s="9"/>
      <c r="F18" s="9"/>
      <c r="G18" s="9"/>
      <c r="H18" s="9"/>
      <c r="I18" s="9"/>
      <c r="J18" s="9"/>
      <c r="K18" s="6"/>
    </row>
    <row r="19" spans="2:11">
      <c r="E19" s="6"/>
      <c r="F19" s="6"/>
      <c r="G19" s="6"/>
    </row>
    <row r="26" spans="2:11">
      <c r="G26" s="31"/>
    </row>
    <row r="27" spans="2:11">
      <c r="K27" s="45"/>
    </row>
  </sheetData>
  <mergeCells count="2">
    <mergeCell ref="B10:C10"/>
    <mergeCell ref="B3:C3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"/>
  <sheetViews>
    <sheetView zoomScaleNormal="100" workbookViewId="0">
      <selection activeCell="H6" sqref="H6"/>
    </sheetView>
  </sheetViews>
  <sheetFormatPr defaultRowHeight="15"/>
  <cols>
    <col min="3" max="4" width="10.7109375" customWidth="1"/>
  </cols>
  <sheetData>
    <row r="1" spans="2:4" ht="15.75" thickBot="1"/>
    <row r="2" spans="2:4" ht="15.75" thickBot="1">
      <c r="B2" s="52" t="s">
        <v>5</v>
      </c>
      <c r="C2" s="53"/>
      <c r="D2" s="54"/>
    </row>
    <row r="3" spans="2:4" ht="24.75">
      <c r="B3" s="14" t="s">
        <v>11</v>
      </c>
      <c r="C3" s="15" t="s">
        <v>6</v>
      </c>
      <c r="D3" s="16" t="s">
        <v>7</v>
      </c>
    </row>
    <row r="4" spans="2:4">
      <c r="B4" s="17" t="s">
        <v>2</v>
      </c>
      <c r="C4" s="2">
        <v>-1.0579057842472317E-2</v>
      </c>
      <c r="D4" s="3">
        <v>0.92737202179321121</v>
      </c>
    </row>
    <row r="5" spans="2:4">
      <c r="B5" s="17" t="s">
        <v>3</v>
      </c>
      <c r="C5" s="2">
        <v>-1.2350813289165763E-2</v>
      </c>
      <c r="D5" s="3">
        <v>0.95115271612262842</v>
      </c>
    </row>
    <row r="6" spans="2:4" ht="15.75" thickBot="1">
      <c r="B6" s="18" t="s">
        <v>4</v>
      </c>
      <c r="C6" s="4">
        <v>-0.14359</v>
      </c>
      <c r="D6" s="5">
        <v>2.6408722217523239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"/>
  <sheetViews>
    <sheetView workbookViewId="0">
      <selection activeCell="E30" sqref="E30"/>
    </sheetView>
  </sheetViews>
  <sheetFormatPr defaultRowHeight="15"/>
  <sheetData>
    <row r="1" spans="2:9" ht="15.75" thickBot="1"/>
    <row r="2" spans="2:9" ht="15.75" thickBot="1">
      <c r="B2" s="55" t="s">
        <v>15</v>
      </c>
      <c r="C2" s="56"/>
      <c r="D2" s="56"/>
      <c r="E2" s="56"/>
      <c r="F2" s="56"/>
      <c r="G2" s="56"/>
      <c r="H2" s="56"/>
      <c r="I2" s="57"/>
    </row>
    <row r="3" spans="2:9" ht="48.75">
      <c r="B3" s="44" t="s">
        <v>11</v>
      </c>
      <c r="C3" s="32" t="s">
        <v>0</v>
      </c>
      <c r="D3" s="32" t="s">
        <v>1</v>
      </c>
      <c r="E3" s="33" t="s">
        <v>8</v>
      </c>
      <c r="F3" s="33" t="s">
        <v>10</v>
      </c>
      <c r="G3" s="33" t="s">
        <v>9</v>
      </c>
      <c r="H3" s="34" t="s">
        <v>13</v>
      </c>
      <c r="I3" s="35" t="s">
        <v>14</v>
      </c>
    </row>
    <row r="4" spans="2:9">
      <c r="B4" s="12" t="s">
        <v>2</v>
      </c>
      <c r="C4" s="10">
        <v>0.44624660934359561</v>
      </c>
      <c r="D4" s="36">
        <v>1.0579057842472317E-2</v>
      </c>
      <c r="E4" s="37">
        <v>2.2409133852488994</v>
      </c>
      <c r="F4" s="36">
        <v>2.3706752322518558E-2</v>
      </c>
      <c r="G4" s="37">
        <v>1.3882463002614234</v>
      </c>
      <c r="H4" s="38">
        <f>F4-'Risk Analysis'!$C$4</f>
        <v>7.7067523225185577E-3</v>
      </c>
      <c r="I4" s="39">
        <f>H4/E4</f>
        <v>3.439112092974787E-3</v>
      </c>
    </row>
    <row r="5" spans="2:9">
      <c r="B5" s="12" t="s">
        <v>3</v>
      </c>
      <c r="C5" s="10">
        <v>0.45859742263276138</v>
      </c>
      <c r="D5" s="36">
        <v>1.2350813289165763E-2</v>
      </c>
      <c r="E5" s="37">
        <v>2.1805617533982229</v>
      </c>
      <c r="F5" s="36">
        <v>2.693171108171737E-2</v>
      </c>
      <c r="G5" s="37">
        <v>1.4045410853311322</v>
      </c>
      <c r="H5" s="38">
        <f>F5-'Risk Analysis'!$C$4</f>
        <v>1.0931711081717369E-2</v>
      </c>
      <c r="I5" s="39">
        <f>H5/E5</f>
        <v>5.0132545270415814E-3</v>
      </c>
    </row>
    <row r="6" spans="2:9" ht="15.75" thickBot="1">
      <c r="B6" s="13" t="s">
        <v>4</v>
      </c>
      <c r="C6" s="11">
        <v>0.90484403197635699</v>
      </c>
      <c r="D6" s="40">
        <v>0.14359</v>
      </c>
      <c r="E6" s="41">
        <v>1.105162839849652</v>
      </c>
      <c r="F6" s="40">
        <v>0.15869033217401152</v>
      </c>
      <c r="G6" s="41">
        <v>2.7762624893757573</v>
      </c>
      <c r="H6" s="42">
        <f>F6-'Risk Analysis'!$C$4</f>
        <v>0.1426903321740115</v>
      </c>
      <c r="I6" s="43">
        <f>H6/E6</f>
        <v>0.12911249548837825</v>
      </c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Analysis</vt:lpstr>
      <vt:lpstr>Baccarat Stats</vt:lpstr>
      <vt:lpstr>NN Combinatorial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2014-04-23T15:25:12Z</dcterms:created>
  <dcterms:modified xsi:type="dcterms:W3CDTF">2014-06-27T15:40:50Z</dcterms:modified>
</cp:coreProperties>
</file>