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CA" sheetId="2" r:id="rId1"/>
    <sheet name="Scratch" sheetId="1" state="hidden" r:id="rId2"/>
  </sheets>
  <calcPr calcId="125725"/>
</workbook>
</file>

<file path=xl/calcChain.xml><?xml version="1.0" encoding="utf-8"?>
<calcChain xmlns="http://schemas.openxmlformats.org/spreadsheetml/2006/main">
  <c r="C7" i="1"/>
  <c r="D7"/>
  <c r="L7" s="1"/>
  <c r="E7"/>
  <c r="F7"/>
  <c r="C8"/>
  <c r="D8"/>
  <c r="E8"/>
  <c r="F8"/>
  <c r="C9"/>
  <c r="D9"/>
  <c r="L9" s="1"/>
  <c r="E9"/>
  <c r="F9"/>
  <c r="C10"/>
  <c r="D10"/>
  <c r="E10"/>
  <c r="F10"/>
  <c r="C11"/>
  <c r="D11"/>
  <c r="L11" s="1"/>
  <c r="E11"/>
  <c r="F11"/>
  <c r="C12"/>
  <c r="D12"/>
  <c r="E12"/>
  <c r="F12"/>
  <c r="C13"/>
  <c r="D13"/>
  <c r="L13" s="1"/>
  <c r="E13"/>
  <c r="M13" s="1"/>
  <c r="F13"/>
  <c r="C14"/>
  <c r="D14"/>
  <c r="L14" s="1"/>
  <c r="E14"/>
  <c r="M14" s="1"/>
  <c r="F14"/>
  <c r="C15"/>
  <c r="K15" s="1"/>
  <c r="D15"/>
  <c r="E15"/>
  <c r="F15"/>
  <c r="C16"/>
  <c r="D16"/>
  <c r="L16" s="1"/>
  <c r="E16"/>
  <c r="F16"/>
  <c r="C17"/>
  <c r="D17"/>
  <c r="L17" s="1"/>
  <c r="E17"/>
  <c r="F17"/>
  <c r="C18"/>
  <c r="D18"/>
  <c r="L18" s="1"/>
  <c r="E18"/>
  <c r="M18" s="1"/>
  <c r="F18"/>
  <c r="D6"/>
  <c r="L6" s="1"/>
  <c r="E6"/>
  <c r="M6" s="1"/>
  <c r="F6"/>
  <c r="C6"/>
  <c r="F28"/>
  <c r="F29"/>
  <c r="F31"/>
  <c r="F32"/>
  <c r="F33"/>
  <c r="F34"/>
  <c r="F35"/>
  <c r="F37"/>
  <c r="C27"/>
  <c r="N7"/>
  <c r="M8"/>
  <c r="N8"/>
  <c r="N9"/>
  <c r="L10"/>
  <c r="N10"/>
  <c r="N11"/>
  <c r="L12"/>
  <c r="M12"/>
  <c r="N12"/>
  <c r="N13"/>
  <c r="N14"/>
  <c r="N15"/>
  <c r="N16"/>
  <c r="N17"/>
  <c r="N18"/>
  <c r="K7"/>
  <c r="K8"/>
  <c r="K9"/>
  <c r="K10"/>
  <c r="K11"/>
  <c r="K12"/>
  <c r="K13"/>
  <c r="K14"/>
  <c r="K16"/>
  <c r="K17"/>
  <c r="K18"/>
  <c r="K6"/>
  <c r="C34" l="1"/>
  <c r="C36"/>
  <c r="F36"/>
  <c r="F30"/>
  <c r="C37"/>
  <c r="C35"/>
  <c r="D36"/>
  <c r="D33"/>
  <c r="D31"/>
  <c r="D29"/>
  <c r="G18"/>
  <c r="H18" s="1"/>
  <c r="D34"/>
  <c r="L15"/>
  <c r="L8"/>
  <c r="O8" s="1"/>
  <c r="D27"/>
  <c r="D35"/>
  <c r="D32"/>
  <c r="D30"/>
  <c r="D28"/>
  <c r="D38"/>
  <c r="D19"/>
  <c r="D20" s="1"/>
  <c r="D37"/>
  <c r="G6"/>
  <c r="H6" s="1"/>
  <c r="G17"/>
  <c r="H17" s="1"/>
  <c r="G16"/>
  <c r="H16" s="1"/>
  <c r="G15"/>
  <c r="H15" s="1"/>
  <c r="G12"/>
  <c r="H12" s="1"/>
  <c r="G10"/>
  <c r="H10" s="1"/>
  <c r="G9"/>
  <c r="H9" s="1"/>
  <c r="G8"/>
  <c r="H8" s="1"/>
  <c r="M16"/>
  <c r="E37"/>
  <c r="E36"/>
  <c r="E35"/>
  <c r="E34"/>
  <c r="E33"/>
  <c r="G14"/>
  <c r="H14" s="1"/>
  <c r="E32"/>
  <c r="E30"/>
  <c r="E28"/>
  <c r="F27"/>
  <c r="E29"/>
  <c r="O16"/>
  <c r="O12"/>
  <c r="M15"/>
  <c r="O15" s="1"/>
  <c r="M11"/>
  <c r="M7"/>
  <c r="O7" s="1"/>
  <c r="O13"/>
  <c r="M10"/>
  <c r="O10" s="1"/>
  <c r="E19"/>
  <c r="E20" s="1"/>
  <c r="G11"/>
  <c r="H11" s="1"/>
  <c r="G7"/>
  <c r="H7" s="1"/>
  <c r="E31"/>
  <c r="E38"/>
  <c r="G13"/>
  <c r="H13" s="1"/>
  <c r="M17"/>
  <c r="O17" s="1"/>
  <c r="M9"/>
  <c r="O9" s="1"/>
  <c r="N6"/>
  <c r="F19"/>
  <c r="F20" s="1"/>
  <c r="E27"/>
  <c r="F38"/>
  <c r="O11"/>
  <c r="C38"/>
  <c r="C33"/>
  <c r="C32"/>
  <c r="C31"/>
  <c r="C29"/>
  <c r="C30"/>
  <c r="C28"/>
  <c r="C19"/>
  <c r="C20" s="1"/>
  <c r="G28"/>
  <c r="R15"/>
  <c r="G37"/>
  <c r="R12"/>
  <c r="R8"/>
  <c r="R17"/>
  <c r="R9"/>
  <c r="G35"/>
  <c r="G31"/>
  <c r="R18"/>
  <c r="R10"/>
  <c r="G38"/>
  <c r="L19"/>
  <c r="O18"/>
  <c r="O14"/>
  <c r="M19"/>
  <c r="N19"/>
  <c r="K19"/>
  <c r="O6"/>
  <c r="H19" l="1"/>
  <c r="D39"/>
  <c r="R13"/>
  <c r="G33"/>
  <c r="E39"/>
  <c r="R6"/>
  <c r="R11"/>
  <c r="G29"/>
  <c r="G34"/>
  <c r="G36"/>
  <c r="G27"/>
  <c r="R14"/>
  <c r="G30"/>
  <c r="R16"/>
  <c r="R7"/>
  <c r="G32"/>
  <c r="F39"/>
  <c r="G19"/>
  <c r="C39"/>
  <c r="O19"/>
  <c r="R19" l="1"/>
  <c r="K27" s="1"/>
  <c r="C10" i="2" s="1"/>
  <c r="G39" i="1"/>
  <c r="K26"/>
  <c r="C9" i="2" s="1"/>
  <c r="K29" i="1" l="1"/>
  <c r="C12" i="2" s="1"/>
  <c r="K28" i="1"/>
  <c r="C11" i="2" s="1"/>
  <c r="K30" i="1" l="1"/>
  <c r="C13" i="2" s="1"/>
  <c r="C14" s="1"/>
  <c r="D12" s="1"/>
  <c r="F12" s="1"/>
  <c r="D11" l="1"/>
  <c r="F11" s="1"/>
  <c r="D13"/>
  <c r="F13" s="1"/>
  <c r="D9"/>
  <c r="F9" s="1"/>
  <c r="D10"/>
  <c r="F10" s="1"/>
  <c r="F14" l="1"/>
  <c r="C18" s="1"/>
  <c r="D14"/>
  <c r="C19"/>
  <c r="G9" l="1"/>
  <c r="G11"/>
  <c r="G10"/>
  <c r="G13"/>
  <c r="G12"/>
  <c r="G14" l="1"/>
  <c r="C20" s="1"/>
</calcChain>
</file>

<file path=xl/sharedStrings.xml><?xml version="1.0" encoding="utf-8"?>
<sst xmlns="http://schemas.openxmlformats.org/spreadsheetml/2006/main" count="79" uniqueCount="38">
  <si>
    <t>A</t>
  </si>
  <si>
    <t>T</t>
  </si>
  <si>
    <t>J</t>
  </si>
  <si>
    <t>Q</t>
  </si>
  <si>
    <t>K</t>
  </si>
  <si>
    <t>Clubs</t>
  </si>
  <si>
    <t>Diamonds</t>
  </si>
  <si>
    <t>Hearts</t>
  </si>
  <si>
    <t>Spades</t>
  </si>
  <si>
    <t>Shoe</t>
  </si>
  <si>
    <t>Total</t>
  </si>
  <si>
    <t>Trips and Suited</t>
  </si>
  <si>
    <t>Trips</t>
  </si>
  <si>
    <t>SF</t>
  </si>
  <si>
    <t>Straights and Straight Flush</t>
  </si>
  <si>
    <t>Bottm Card</t>
  </si>
  <si>
    <t>Flush</t>
  </si>
  <si>
    <t>All Trips</t>
  </si>
  <si>
    <t>ST</t>
  </si>
  <si>
    <t>FL</t>
  </si>
  <si>
    <t>Other</t>
  </si>
  <si>
    <t>Results</t>
  </si>
  <si>
    <t>Twenty One Plus Three Combinatorial Analysis</t>
  </si>
  <si>
    <t>Event</t>
  </si>
  <si>
    <t>Straight Flush</t>
  </si>
  <si>
    <t>Straight</t>
  </si>
  <si>
    <t>Three-of-a-Kind</t>
  </si>
  <si>
    <t>N</t>
  </si>
  <si>
    <t>p</t>
  </si>
  <si>
    <t>EV</t>
  </si>
  <si>
    <t>p*EV</t>
  </si>
  <si>
    <t>VAR</t>
  </si>
  <si>
    <t>Card</t>
  </si>
  <si>
    <t>House Edge</t>
  </si>
  <si>
    <t>Standard Deviation</t>
  </si>
  <si>
    <t>Hit Frequency</t>
  </si>
  <si>
    <t>Summary</t>
  </si>
  <si>
    <r>
      <rPr>
        <sz val="11"/>
        <color theme="1"/>
        <rFont val="Calibri"/>
        <family val="2"/>
        <scheme val="minor"/>
      </rPr>
      <t>21 + 3 Generic Combinatorial Analysis</t>
    </r>
    <r>
      <rPr>
        <sz val="14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Eliot Jacobson, Ph.D.</t>
    </r>
  </si>
</sst>
</file>

<file path=xl/styles.xml><?xml version="1.0" encoding="utf-8"?>
<styleSheet xmlns="http://schemas.openxmlformats.org/spreadsheetml/2006/main">
  <numFmts count="3">
    <numFmt numFmtId="164" formatCode="0.000000"/>
    <numFmt numFmtId="167" formatCode="0.0000%"/>
    <numFmt numFmtId="171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167" fontId="2" fillId="0" borderId="1" xfId="1" applyNumberFormat="1" applyFont="1" applyBorder="1"/>
    <xf numFmtId="171" fontId="2" fillId="0" borderId="1" xfId="0" applyNumberFormat="1" applyFont="1" applyBorder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2ECB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tabSelected="1" workbookViewId="0"/>
  </sheetViews>
  <sheetFormatPr defaultRowHeight="15"/>
  <cols>
    <col min="2" max="2" width="17.7109375" customWidth="1"/>
    <col min="3" max="4" width="10.7109375" customWidth="1"/>
    <col min="5" max="5" width="6.7109375" customWidth="1"/>
    <col min="6" max="7" width="10.7109375" customWidth="1"/>
  </cols>
  <sheetData>
    <row r="2" spans="2:14" ht="15.75" thickBot="1"/>
    <row r="3" spans="2:14">
      <c r="B3" s="18" t="s">
        <v>37</v>
      </c>
      <c r="C3" s="19"/>
      <c r="D3" s="19"/>
      <c r="E3" s="19"/>
      <c r="F3" s="19"/>
      <c r="G3" s="20"/>
    </row>
    <row r="4" spans="2:14" ht="15.75" thickBot="1">
      <c r="B4" s="21"/>
      <c r="C4" s="22"/>
      <c r="D4" s="22"/>
      <c r="E4" s="22"/>
      <c r="F4" s="22"/>
      <c r="G4" s="23"/>
    </row>
    <row r="7" spans="2:14">
      <c r="B7" s="4" t="s">
        <v>22</v>
      </c>
      <c r="C7" s="4"/>
      <c r="D7" s="4"/>
      <c r="E7" s="4"/>
      <c r="F7" s="4"/>
      <c r="G7" s="4"/>
      <c r="J7" s="4" t="s">
        <v>9</v>
      </c>
      <c r="K7" s="4"/>
      <c r="L7" s="4"/>
      <c r="M7" s="4"/>
      <c r="N7" s="4"/>
    </row>
    <row r="8" spans="2:14">
      <c r="B8" s="8" t="s">
        <v>23</v>
      </c>
      <c r="C8" s="8" t="s">
        <v>27</v>
      </c>
      <c r="D8" s="8" t="s">
        <v>28</v>
      </c>
      <c r="E8" s="8" t="s">
        <v>29</v>
      </c>
      <c r="F8" s="8" t="s">
        <v>30</v>
      </c>
      <c r="G8" s="8" t="s">
        <v>31</v>
      </c>
      <c r="J8" s="7" t="s">
        <v>32</v>
      </c>
      <c r="K8" s="7" t="s">
        <v>5</v>
      </c>
      <c r="L8" s="7" t="s">
        <v>6</v>
      </c>
      <c r="M8" s="7" t="s">
        <v>7</v>
      </c>
      <c r="N8" s="7" t="s">
        <v>8</v>
      </c>
    </row>
    <row r="9" spans="2:14">
      <c r="B9" s="12" t="s">
        <v>24</v>
      </c>
      <c r="C9" s="12">
        <f>Scratch!K26</f>
        <v>10368</v>
      </c>
      <c r="D9" s="15">
        <f>C9/$C$14</f>
        <v>2.0680906066239536E-3</v>
      </c>
      <c r="E9" s="14">
        <v>30</v>
      </c>
      <c r="F9" s="15">
        <f>D9*E9</f>
        <v>6.2042718198718608E-2</v>
      </c>
      <c r="G9" s="15">
        <f>D9*(E9-$F$14)^2</f>
        <v>1.8779331791309883</v>
      </c>
      <c r="J9" s="8" t="s">
        <v>0</v>
      </c>
      <c r="K9" s="24">
        <v>6</v>
      </c>
      <c r="L9" s="24">
        <v>6</v>
      </c>
      <c r="M9" s="24">
        <v>6</v>
      </c>
      <c r="N9" s="24">
        <v>6</v>
      </c>
    </row>
    <row r="10" spans="2:14">
      <c r="B10" s="12" t="s">
        <v>26</v>
      </c>
      <c r="C10" s="12">
        <f>Scratch!K27</f>
        <v>26312.000000000004</v>
      </c>
      <c r="D10" s="15">
        <f t="shared" ref="D10:D13" si="0">C10/$C$14</f>
        <v>5.2484182138782288E-3</v>
      </c>
      <c r="E10" s="14">
        <v>20</v>
      </c>
      <c r="F10" s="15">
        <f t="shared" ref="F10:F13" si="1">D10*E10</f>
        <v>0.10496836427756458</v>
      </c>
      <c r="G10" s="15">
        <f t="shared" ref="G10:G13" si="2">D10*(E10-$F$14)^2</f>
        <v>2.1275710894288657</v>
      </c>
      <c r="J10" s="8">
        <v>2</v>
      </c>
      <c r="K10" s="24">
        <v>6</v>
      </c>
      <c r="L10" s="24">
        <v>6</v>
      </c>
      <c r="M10" s="24">
        <v>6</v>
      </c>
      <c r="N10" s="24">
        <v>6</v>
      </c>
    </row>
    <row r="11" spans="2:14">
      <c r="B11" s="12" t="s">
        <v>25</v>
      </c>
      <c r="C11" s="12">
        <f>Scratch!K28</f>
        <v>155520</v>
      </c>
      <c r="D11" s="15">
        <f t="shared" si="0"/>
        <v>3.1021359099359307E-2</v>
      </c>
      <c r="E11" s="14">
        <v>10</v>
      </c>
      <c r="F11" s="15">
        <f t="shared" si="1"/>
        <v>0.31021359099359308</v>
      </c>
      <c r="G11" s="15">
        <f t="shared" si="2"/>
        <v>3.1857648464960571</v>
      </c>
      <c r="J11" s="8">
        <v>3</v>
      </c>
      <c r="K11" s="24">
        <v>6</v>
      </c>
      <c r="L11" s="24">
        <v>6</v>
      </c>
      <c r="M11" s="24">
        <v>6</v>
      </c>
      <c r="N11" s="24">
        <v>6</v>
      </c>
    </row>
    <row r="12" spans="2:14">
      <c r="B12" s="12" t="s">
        <v>16</v>
      </c>
      <c r="C12" s="12">
        <f>Scratch!K29</f>
        <v>292896</v>
      </c>
      <c r="D12" s="15">
        <f t="shared" si="0"/>
        <v>5.8423559637126692E-2</v>
      </c>
      <c r="E12" s="14">
        <v>5</v>
      </c>
      <c r="F12" s="15">
        <f t="shared" si="1"/>
        <v>0.29211779818563344</v>
      </c>
      <c r="G12" s="15">
        <f t="shared" si="2"/>
        <v>1.5398632864876975</v>
      </c>
      <c r="J12" s="8">
        <v>4</v>
      </c>
      <c r="K12" s="24">
        <v>6</v>
      </c>
      <c r="L12" s="24">
        <v>6</v>
      </c>
      <c r="M12" s="24">
        <v>6</v>
      </c>
      <c r="N12" s="24">
        <v>6</v>
      </c>
    </row>
    <row r="13" spans="2:14">
      <c r="B13" s="12" t="s">
        <v>20</v>
      </c>
      <c r="C13" s="12">
        <f>Scratch!K30</f>
        <v>4528224</v>
      </c>
      <c r="D13" s="15">
        <f t="shared" si="0"/>
        <v>0.90323857244301187</v>
      </c>
      <c r="E13" s="12">
        <v>-1</v>
      </c>
      <c r="F13" s="15">
        <f t="shared" si="1"/>
        <v>-0.90323857244301187</v>
      </c>
      <c r="G13" s="15">
        <f t="shared" si="2"/>
        <v>0.67755173747025432</v>
      </c>
      <c r="J13" s="8">
        <v>5</v>
      </c>
      <c r="K13" s="24">
        <v>6</v>
      </c>
      <c r="L13" s="24">
        <v>6</v>
      </c>
      <c r="M13" s="24">
        <v>6</v>
      </c>
      <c r="N13" s="24">
        <v>6</v>
      </c>
    </row>
    <row r="14" spans="2:14">
      <c r="B14" s="13" t="s">
        <v>10</v>
      </c>
      <c r="C14" s="12">
        <f>SUM(C9:C13)</f>
        <v>5013320</v>
      </c>
      <c r="D14" s="15">
        <f t="shared" ref="D14:G14" si="3">SUM(D9:D13)</f>
        <v>1</v>
      </c>
      <c r="E14" s="12"/>
      <c r="F14" s="15">
        <f t="shared" si="3"/>
        <v>-0.13389610078750214</v>
      </c>
      <c r="G14" s="15">
        <f t="shared" si="3"/>
        <v>9.4086841390138627</v>
      </c>
      <c r="J14" s="8">
        <v>6</v>
      </c>
      <c r="K14" s="24">
        <v>6</v>
      </c>
      <c r="L14" s="24">
        <v>6</v>
      </c>
      <c r="M14" s="24">
        <v>6</v>
      </c>
      <c r="N14" s="24">
        <v>6</v>
      </c>
    </row>
    <row r="15" spans="2:14">
      <c r="J15" s="8">
        <v>7</v>
      </c>
      <c r="K15" s="24">
        <v>6</v>
      </c>
      <c r="L15" s="24">
        <v>6</v>
      </c>
      <c r="M15" s="24">
        <v>6</v>
      </c>
      <c r="N15" s="24">
        <v>6</v>
      </c>
    </row>
    <row r="16" spans="2:14">
      <c r="J16" s="8">
        <v>8</v>
      </c>
      <c r="K16" s="24">
        <v>6</v>
      </c>
      <c r="L16" s="24">
        <v>6</v>
      </c>
      <c r="M16" s="24">
        <v>6</v>
      </c>
      <c r="N16" s="24">
        <v>6</v>
      </c>
    </row>
    <row r="17" spans="2:14">
      <c r="B17" s="4" t="s">
        <v>36</v>
      </c>
      <c r="C17" s="4"/>
      <c r="J17" s="8">
        <v>9</v>
      </c>
      <c r="K17" s="24">
        <v>6</v>
      </c>
      <c r="L17" s="24">
        <v>6</v>
      </c>
      <c r="M17" s="24">
        <v>6</v>
      </c>
      <c r="N17" s="24">
        <v>6</v>
      </c>
    </row>
    <row r="18" spans="2:14">
      <c r="B18" s="13" t="s">
        <v>33</v>
      </c>
      <c r="C18" s="16">
        <f>-F14</f>
        <v>0.13389610078750214</v>
      </c>
      <c r="J18" s="8" t="s">
        <v>1</v>
      </c>
      <c r="K18" s="24">
        <v>6</v>
      </c>
      <c r="L18" s="24">
        <v>6</v>
      </c>
      <c r="M18" s="24">
        <v>6</v>
      </c>
      <c r="N18" s="24">
        <v>6</v>
      </c>
    </row>
    <row r="19" spans="2:14">
      <c r="B19" s="13" t="s">
        <v>35</v>
      </c>
      <c r="C19" s="16">
        <f>SUM(D9:D12)</f>
        <v>9.6761427556988189E-2</v>
      </c>
      <c r="J19" s="8" t="s">
        <v>2</v>
      </c>
      <c r="K19" s="24">
        <v>6</v>
      </c>
      <c r="L19" s="24">
        <v>6</v>
      </c>
      <c r="M19" s="24">
        <v>6</v>
      </c>
      <c r="N19" s="24">
        <v>6</v>
      </c>
    </row>
    <row r="20" spans="2:14">
      <c r="B20" s="13" t="s">
        <v>34</v>
      </c>
      <c r="C20" s="17">
        <f>SQRT(G14)</f>
        <v>3.0673578433260542</v>
      </c>
      <c r="J20" s="8" t="s">
        <v>3</v>
      </c>
      <c r="K20" s="24">
        <v>6</v>
      </c>
      <c r="L20" s="24">
        <v>6</v>
      </c>
      <c r="M20" s="24">
        <v>6</v>
      </c>
      <c r="N20" s="24">
        <v>6</v>
      </c>
    </row>
    <row r="21" spans="2:14">
      <c r="J21" s="8" t="s">
        <v>4</v>
      </c>
      <c r="K21" s="24">
        <v>6</v>
      </c>
      <c r="L21" s="24">
        <v>6</v>
      </c>
      <c r="M21" s="24">
        <v>6</v>
      </c>
      <c r="N21" s="24">
        <v>6</v>
      </c>
    </row>
  </sheetData>
  <mergeCells count="4">
    <mergeCell ref="B7:G7"/>
    <mergeCell ref="J7:N7"/>
    <mergeCell ref="B17:C17"/>
    <mergeCell ref="B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workbookViewId="0">
      <selection activeCell="C6" sqref="C6:F18"/>
    </sheetView>
  </sheetViews>
  <sheetFormatPr defaultRowHeight="15"/>
  <cols>
    <col min="2" max="8" width="10.7109375" customWidth="1"/>
  </cols>
  <sheetData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>
      <c r="A4" s="3"/>
      <c r="B4" s="4" t="s">
        <v>9</v>
      </c>
      <c r="C4" s="4"/>
      <c r="D4" s="4"/>
      <c r="E4" s="4"/>
      <c r="F4" s="4"/>
      <c r="G4" s="4"/>
      <c r="H4" s="4"/>
      <c r="I4" s="3"/>
      <c r="J4" s="4" t="s">
        <v>11</v>
      </c>
      <c r="K4" s="4"/>
      <c r="L4" s="4"/>
      <c r="M4" s="4"/>
      <c r="N4" s="4"/>
      <c r="O4" s="4"/>
      <c r="Q4" s="2" t="s">
        <v>17</v>
      </c>
      <c r="R4" s="2"/>
    </row>
    <row r="5" spans="1:18">
      <c r="A5" s="3"/>
      <c r="B5" s="5"/>
      <c r="C5" s="5" t="s">
        <v>5</v>
      </c>
      <c r="D5" s="5" t="s">
        <v>6</v>
      </c>
      <c r="E5" s="5" t="s">
        <v>7</v>
      </c>
      <c r="F5" s="5" t="s">
        <v>8</v>
      </c>
      <c r="G5" s="6" t="s">
        <v>10</v>
      </c>
      <c r="H5" s="7" t="s">
        <v>12</v>
      </c>
      <c r="I5" s="3"/>
      <c r="J5" s="8"/>
      <c r="K5" s="8" t="s">
        <v>5</v>
      </c>
      <c r="L5" s="8" t="s">
        <v>6</v>
      </c>
      <c r="M5" s="8" t="s">
        <v>7</v>
      </c>
      <c r="N5" s="8" t="s">
        <v>8</v>
      </c>
      <c r="O5" s="7" t="s">
        <v>10</v>
      </c>
      <c r="Q5" s="1"/>
      <c r="R5" s="1"/>
    </row>
    <row r="6" spans="1:18">
      <c r="A6" s="3"/>
      <c r="B6" s="8" t="s">
        <v>0</v>
      </c>
      <c r="C6" s="8">
        <f>CA!K9</f>
        <v>6</v>
      </c>
      <c r="D6" s="8">
        <f>CA!L9</f>
        <v>6</v>
      </c>
      <c r="E6" s="8">
        <f>CA!M9</f>
        <v>6</v>
      </c>
      <c r="F6" s="8">
        <f>CA!N9</f>
        <v>6</v>
      </c>
      <c r="G6" s="8">
        <f>SUM(C6:F6)</f>
        <v>24</v>
      </c>
      <c r="H6" s="8">
        <f>IF(G6&gt;=3,COMBIN(G6,3),0)</f>
        <v>2024.0000000000002</v>
      </c>
      <c r="I6" s="3"/>
      <c r="J6" s="8" t="s">
        <v>0</v>
      </c>
      <c r="K6" s="8">
        <f>IF(C6&gt;=3,COMBIN(C6,3),0)</f>
        <v>20</v>
      </c>
      <c r="L6" s="8">
        <f t="shared" ref="L6:N18" si="0">IF(D6&gt;=3,COMBIN(D6,3),0)</f>
        <v>20</v>
      </c>
      <c r="M6" s="8">
        <f t="shared" si="0"/>
        <v>20</v>
      </c>
      <c r="N6" s="8">
        <f t="shared" si="0"/>
        <v>20</v>
      </c>
      <c r="O6" s="7">
        <f>SUM(K6:N6)</f>
        <v>80</v>
      </c>
      <c r="Q6" s="8" t="s">
        <v>0</v>
      </c>
      <c r="R6" s="1">
        <f>IF(G6&gt;=3,COMBIN(G6,3),0)</f>
        <v>2024.0000000000002</v>
      </c>
    </row>
    <row r="7" spans="1:18">
      <c r="A7" s="3"/>
      <c r="B7" s="8">
        <v>2</v>
      </c>
      <c r="C7" s="8">
        <f>CA!K10</f>
        <v>6</v>
      </c>
      <c r="D7" s="8">
        <f>CA!L10</f>
        <v>6</v>
      </c>
      <c r="E7" s="8">
        <f>CA!M10</f>
        <v>6</v>
      </c>
      <c r="F7" s="8">
        <f>CA!N10</f>
        <v>6</v>
      </c>
      <c r="G7" s="8">
        <f t="shared" ref="G7:G19" si="1">SUM(C7:F7)</f>
        <v>24</v>
      </c>
      <c r="H7" s="8">
        <f t="shared" ref="H7:H18" si="2">IF(G7&gt;=3,COMBIN(G7,3),0)</f>
        <v>2024.0000000000002</v>
      </c>
      <c r="I7" s="3"/>
      <c r="J7" s="8">
        <v>2</v>
      </c>
      <c r="K7" s="8">
        <f t="shared" ref="K7:K18" si="3">IF(C7&gt;=3,COMBIN(C7,3),0)</f>
        <v>20</v>
      </c>
      <c r="L7" s="8">
        <f t="shared" si="0"/>
        <v>20</v>
      </c>
      <c r="M7" s="8">
        <f t="shared" si="0"/>
        <v>20</v>
      </c>
      <c r="N7" s="8">
        <f t="shared" si="0"/>
        <v>20</v>
      </c>
      <c r="O7" s="7">
        <f t="shared" ref="O7:O18" si="4">SUM(K7:N7)</f>
        <v>80</v>
      </c>
      <c r="Q7" s="8">
        <v>2</v>
      </c>
      <c r="R7" s="1">
        <f t="shared" ref="R7:R18" si="5">IF(G7&gt;=3,COMBIN(G7,3),0)</f>
        <v>2024.0000000000002</v>
      </c>
    </row>
    <row r="8" spans="1:18">
      <c r="A8" s="3"/>
      <c r="B8" s="8">
        <v>3</v>
      </c>
      <c r="C8" s="8">
        <f>CA!K11</f>
        <v>6</v>
      </c>
      <c r="D8" s="8">
        <f>CA!L11</f>
        <v>6</v>
      </c>
      <c r="E8" s="8">
        <f>CA!M11</f>
        <v>6</v>
      </c>
      <c r="F8" s="8">
        <f>CA!N11</f>
        <v>6</v>
      </c>
      <c r="G8" s="8">
        <f t="shared" si="1"/>
        <v>24</v>
      </c>
      <c r="H8" s="8">
        <f t="shared" si="2"/>
        <v>2024.0000000000002</v>
      </c>
      <c r="I8" s="3"/>
      <c r="J8" s="8">
        <v>3</v>
      </c>
      <c r="K8" s="8">
        <f t="shared" si="3"/>
        <v>20</v>
      </c>
      <c r="L8" s="8">
        <f t="shared" si="0"/>
        <v>20</v>
      </c>
      <c r="M8" s="8">
        <f t="shared" si="0"/>
        <v>20</v>
      </c>
      <c r="N8" s="8">
        <f t="shared" si="0"/>
        <v>20</v>
      </c>
      <c r="O8" s="7">
        <f t="shared" si="4"/>
        <v>80</v>
      </c>
      <c r="Q8" s="8">
        <v>3</v>
      </c>
      <c r="R8" s="1">
        <f t="shared" si="5"/>
        <v>2024.0000000000002</v>
      </c>
    </row>
    <row r="9" spans="1:18">
      <c r="A9" s="3"/>
      <c r="B9" s="8">
        <v>4</v>
      </c>
      <c r="C9" s="8">
        <f>CA!K12</f>
        <v>6</v>
      </c>
      <c r="D9" s="8">
        <f>CA!L12</f>
        <v>6</v>
      </c>
      <c r="E9" s="8">
        <f>CA!M12</f>
        <v>6</v>
      </c>
      <c r="F9" s="8">
        <f>CA!N12</f>
        <v>6</v>
      </c>
      <c r="G9" s="8">
        <f t="shared" si="1"/>
        <v>24</v>
      </c>
      <c r="H9" s="8">
        <f t="shared" si="2"/>
        <v>2024.0000000000002</v>
      </c>
      <c r="I9" s="3"/>
      <c r="J9" s="8">
        <v>4</v>
      </c>
      <c r="K9" s="8">
        <f t="shared" si="3"/>
        <v>20</v>
      </c>
      <c r="L9" s="8">
        <f t="shared" si="0"/>
        <v>20</v>
      </c>
      <c r="M9" s="8">
        <f t="shared" si="0"/>
        <v>20</v>
      </c>
      <c r="N9" s="8">
        <f t="shared" si="0"/>
        <v>20</v>
      </c>
      <c r="O9" s="7">
        <f t="shared" si="4"/>
        <v>80</v>
      </c>
      <c r="Q9" s="8">
        <v>4</v>
      </c>
      <c r="R9" s="1">
        <f t="shared" si="5"/>
        <v>2024.0000000000002</v>
      </c>
    </row>
    <row r="10" spans="1:18">
      <c r="A10" s="3"/>
      <c r="B10" s="8">
        <v>5</v>
      </c>
      <c r="C10" s="8">
        <f>CA!K13</f>
        <v>6</v>
      </c>
      <c r="D10" s="8">
        <f>CA!L13</f>
        <v>6</v>
      </c>
      <c r="E10" s="8">
        <f>CA!M13</f>
        <v>6</v>
      </c>
      <c r="F10" s="8">
        <f>CA!N13</f>
        <v>6</v>
      </c>
      <c r="G10" s="8">
        <f t="shared" si="1"/>
        <v>24</v>
      </c>
      <c r="H10" s="8">
        <f t="shared" si="2"/>
        <v>2024.0000000000002</v>
      </c>
      <c r="I10" s="3"/>
      <c r="J10" s="8">
        <v>5</v>
      </c>
      <c r="K10" s="8">
        <f t="shared" si="3"/>
        <v>20</v>
      </c>
      <c r="L10" s="8">
        <f t="shared" si="0"/>
        <v>20</v>
      </c>
      <c r="M10" s="8">
        <f t="shared" si="0"/>
        <v>20</v>
      </c>
      <c r="N10" s="8">
        <f t="shared" si="0"/>
        <v>20</v>
      </c>
      <c r="O10" s="7">
        <f t="shared" si="4"/>
        <v>80</v>
      </c>
      <c r="Q10" s="8">
        <v>5</v>
      </c>
      <c r="R10" s="1">
        <f t="shared" si="5"/>
        <v>2024.0000000000002</v>
      </c>
    </row>
    <row r="11" spans="1:18">
      <c r="A11" s="3"/>
      <c r="B11" s="8">
        <v>6</v>
      </c>
      <c r="C11" s="8">
        <f>CA!K14</f>
        <v>6</v>
      </c>
      <c r="D11" s="8">
        <f>CA!L14</f>
        <v>6</v>
      </c>
      <c r="E11" s="8">
        <f>CA!M14</f>
        <v>6</v>
      </c>
      <c r="F11" s="8">
        <f>CA!N14</f>
        <v>6</v>
      </c>
      <c r="G11" s="8">
        <f t="shared" si="1"/>
        <v>24</v>
      </c>
      <c r="H11" s="8">
        <f t="shared" si="2"/>
        <v>2024.0000000000002</v>
      </c>
      <c r="I11" s="3"/>
      <c r="J11" s="8">
        <v>6</v>
      </c>
      <c r="K11" s="8">
        <f t="shared" si="3"/>
        <v>20</v>
      </c>
      <c r="L11" s="8">
        <f t="shared" si="0"/>
        <v>20</v>
      </c>
      <c r="M11" s="8">
        <f t="shared" si="0"/>
        <v>20</v>
      </c>
      <c r="N11" s="8">
        <f t="shared" si="0"/>
        <v>20</v>
      </c>
      <c r="O11" s="7">
        <f t="shared" si="4"/>
        <v>80</v>
      </c>
      <c r="Q11" s="8">
        <v>6</v>
      </c>
      <c r="R11" s="1">
        <f t="shared" si="5"/>
        <v>2024.0000000000002</v>
      </c>
    </row>
    <row r="12" spans="1:18">
      <c r="A12" s="3"/>
      <c r="B12" s="8">
        <v>7</v>
      </c>
      <c r="C12" s="8">
        <f>CA!K15</f>
        <v>6</v>
      </c>
      <c r="D12" s="8">
        <f>CA!L15</f>
        <v>6</v>
      </c>
      <c r="E12" s="8">
        <f>CA!M15</f>
        <v>6</v>
      </c>
      <c r="F12" s="8">
        <f>CA!N15</f>
        <v>6</v>
      </c>
      <c r="G12" s="8">
        <f t="shared" si="1"/>
        <v>24</v>
      </c>
      <c r="H12" s="8">
        <f t="shared" si="2"/>
        <v>2024.0000000000002</v>
      </c>
      <c r="I12" s="3"/>
      <c r="J12" s="8">
        <v>7</v>
      </c>
      <c r="K12" s="8">
        <f t="shared" si="3"/>
        <v>20</v>
      </c>
      <c r="L12" s="8">
        <f t="shared" si="0"/>
        <v>20</v>
      </c>
      <c r="M12" s="8">
        <f t="shared" si="0"/>
        <v>20</v>
      </c>
      <c r="N12" s="8">
        <f t="shared" si="0"/>
        <v>20</v>
      </c>
      <c r="O12" s="7">
        <f t="shared" si="4"/>
        <v>80</v>
      </c>
      <c r="Q12" s="8">
        <v>7</v>
      </c>
      <c r="R12" s="1">
        <f t="shared" si="5"/>
        <v>2024.0000000000002</v>
      </c>
    </row>
    <row r="13" spans="1:18">
      <c r="A13" s="3"/>
      <c r="B13" s="8">
        <v>8</v>
      </c>
      <c r="C13" s="8">
        <f>CA!K16</f>
        <v>6</v>
      </c>
      <c r="D13" s="8">
        <f>CA!L16</f>
        <v>6</v>
      </c>
      <c r="E13" s="8">
        <f>CA!M16</f>
        <v>6</v>
      </c>
      <c r="F13" s="8">
        <f>CA!N16</f>
        <v>6</v>
      </c>
      <c r="G13" s="8">
        <f t="shared" si="1"/>
        <v>24</v>
      </c>
      <c r="H13" s="8">
        <f t="shared" si="2"/>
        <v>2024.0000000000002</v>
      </c>
      <c r="I13" s="3"/>
      <c r="J13" s="8">
        <v>8</v>
      </c>
      <c r="K13" s="8">
        <f t="shared" si="3"/>
        <v>20</v>
      </c>
      <c r="L13" s="8">
        <f t="shared" si="0"/>
        <v>20</v>
      </c>
      <c r="M13" s="8">
        <f t="shared" si="0"/>
        <v>20</v>
      </c>
      <c r="N13" s="8">
        <f t="shared" si="0"/>
        <v>20</v>
      </c>
      <c r="O13" s="7">
        <f t="shared" si="4"/>
        <v>80</v>
      </c>
      <c r="Q13" s="8">
        <v>8</v>
      </c>
      <c r="R13" s="1">
        <f t="shared" si="5"/>
        <v>2024.0000000000002</v>
      </c>
    </row>
    <row r="14" spans="1:18">
      <c r="A14" s="3"/>
      <c r="B14" s="8">
        <v>9</v>
      </c>
      <c r="C14" s="8">
        <f>CA!K17</f>
        <v>6</v>
      </c>
      <c r="D14" s="8">
        <f>CA!L17</f>
        <v>6</v>
      </c>
      <c r="E14" s="8">
        <f>CA!M17</f>
        <v>6</v>
      </c>
      <c r="F14" s="8">
        <f>CA!N17</f>
        <v>6</v>
      </c>
      <c r="G14" s="8">
        <f t="shared" si="1"/>
        <v>24</v>
      </c>
      <c r="H14" s="8">
        <f t="shared" si="2"/>
        <v>2024.0000000000002</v>
      </c>
      <c r="I14" s="3"/>
      <c r="J14" s="8">
        <v>9</v>
      </c>
      <c r="K14" s="8">
        <f t="shared" si="3"/>
        <v>20</v>
      </c>
      <c r="L14" s="8">
        <f t="shared" si="0"/>
        <v>20</v>
      </c>
      <c r="M14" s="8">
        <f t="shared" si="0"/>
        <v>20</v>
      </c>
      <c r="N14" s="8">
        <f t="shared" si="0"/>
        <v>20</v>
      </c>
      <c r="O14" s="7">
        <f t="shared" si="4"/>
        <v>80</v>
      </c>
      <c r="Q14" s="8">
        <v>9</v>
      </c>
      <c r="R14" s="1">
        <f t="shared" si="5"/>
        <v>2024.0000000000002</v>
      </c>
    </row>
    <row r="15" spans="1:18">
      <c r="A15" s="3"/>
      <c r="B15" s="8" t="s">
        <v>1</v>
      </c>
      <c r="C15" s="8">
        <f>CA!K18</f>
        <v>6</v>
      </c>
      <c r="D15" s="8">
        <f>CA!L18</f>
        <v>6</v>
      </c>
      <c r="E15" s="8">
        <f>CA!M18</f>
        <v>6</v>
      </c>
      <c r="F15" s="8">
        <f>CA!N18</f>
        <v>6</v>
      </c>
      <c r="G15" s="8">
        <f t="shared" si="1"/>
        <v>24</v>
      </c>
      <c r="H15" s="8">
        <f t="shared" si="2"/>
        <v>2024.0000000000002</v>
      </c>
      <c r="I15" s="3"/>
      <c r="J15" s="8" t="s">
        <v>1</v>
      </c>
      <c r="K15" s="8">
        <f t="shared" si="3"/>
        <v>20</v>
      </c>
      <c r="L15" s="8">
        <f t="shared" si="0"/>
        <v>20</v>
      </c>
      <c r="M15" s="8">
        <f t="shared" si="0"/>
        <v>20</v>
      </c>
      <c r="N15" s="8">
        <f t="shared" si="0"/>
        <v>20</v>
      </c>
      <c r="O15" s="7">
        <f t="shared" si="4"/>
        <v>80</v>
      </c>
      <c r="Q15" s="8" t="s">
        <v>1</v>
      </c>
      <c r="R15" s="1">
        <f t="shared" si="5"/>
        <v>2024.0000000000002</v>
      </c>
    </row>
    <row r="16" spans="1:18">
      <c r="A16" s="3"/>
      <c r="B16" s="8" t="s">
        <v>2</v>
      </c>
      <c r="C16" s="8">
        <f>CA!K19</f>
        <v>6</v>
      </c>
      <c r="D16" s="8">
        <f>CA!L19</f>
        <v>6</v>
      </c>
      <c r="E16" s="8">
        <f>CA!M19</f>
        <v>6</v>
      </c>
      <c r="F16" s="8">
        <f>CA!N19</f>
        <v>6</v>
      </c>
      <c r="G16" s="8">
        <f t="shared" si="1"/>
        <v>24</v>
      </c>
      <c r="H16" s="8">
        <f t="shared" si="2"/>
        <v>2024.0000000000002</v>
      </c>
      <c r="I16" s="3"/>
      <c r="J16" s="8" t="s">
        <v>2</v>
      </c>
      <c r="K16" s="8">
        <f t="shared" si="3"/>
        <v>20</v>
      </c>
      <c r="L16" s="8">
        <f t="shared" si="0"/>
        <v>20</v>
      </c>
      <c r="M16" s="8">
        <f t="shared" si="0"/>
        <v>20</v>
      </c>
      <c r="N16" s="8">
        <f t="shared" si="0"/>
        <v>20</v>
      </c>
      <c r="O16" s="7">
        <f t="shared" si="4"/>
        <v>80</v>
      </c>
      <c r="Q16" s="8" t="s">
        <v>2</v>
      </c>
      <c r="R16" s="1">
        <f t="shared" si="5"/>
        <v>2024.0000000000002</v>
      </c>
    </row>
    <row r="17" spans="1:18">
      <c r="A17" s="3"/>
      <c r="B17" s="8" t="s">
        <v>3</v>
      </c>
      <c r="C17" s="8">
        <f>CA!K20</f>
        <v>6</v>
      </c>
      <c r="D17" s="8">
        <f>CA!L20</f>
        <v>6</v>
      </c>
      <c r="E17" s="8">
        <f>CA!M20</f>
        <v>6</v>
      </c>
      <c r="F17" s="8">
        <f>CA!N20</f>
        <v>6</v>
      </c>
      <c r="G17" s="8">
        <f t="shared" si="1"/>
        <v>24</v>
      </c>
      <c r="H17" s="8">
        <f t="shared" si="2"/>
        <v>2024.0000000000002</v>
      </c>
      <c r="I17" s="3"/>
      <c r="J17" s="8" t="s">
        <v>3</v>
      </c>
      <c r="K17" s="8">
        <f t="shared" si="3"/>
        <v>20</v>
      </c>
      <c r="L17" s="8">
        <f t="shared" si="0"/>
        <v>20</v>
      </c>
      <c r="M17" s="8">
        <f t="shared" si="0"/>
        <v>20</v>
      </c>
      <c r="N17" s="8">
        <f t="shared" si="0"/>
        <v>20</v>
      </c>
      <c r="O17" s="7">
        <f t="shared" si="4"/>
        <v>80</v>
      </c>
      <c r="Q17" s="8" t="s">
        <v>3</v>
      </c>
      <c r="R17" s="1">
        <f t="shared" si="5"/>
        <v>2024.0000000000002</v>
      </c>
    </row>
    <row r="18" spans="1:18">
      <c r="A18" s="3"/>
      <c r="B18" s="8" t="s">
        <v>4</v>
      </c>
      <c r="C18" s="8">
        <f>CA!K21</f>
        <v>6</v>
      </c>
      <c r="D18" s="8">
        <f>CA!L21</f>
        <v>6</v>
      </c>
      <c r="E18" s="8">
        <f>CA!M21</f>
        <v>6</v>
      </c>
      <c r="F18" s="8">
        <f>CA!N21</f>
        <v>6</v>
      </c>
      <c r="G18" s="8">
        <f t="shared" si="1"/>
        <v>24</v>
      </c>
      <c r="H18" s="8">
        <f t="shared" si="2"/>
        <v>2024.0000000000002</v>
      </c>
      <c r="I18" s="3"/>
      <c r="J18" s="8" t="s">
        <v>4</v>
      </c>
      <c r="K18" s="8">
        <f t="shared" si="3"/>
        <v>20</v>
      </c>
      <c r="L18" s="8">
        <f t="shared" si="0"/>
        <v>20</v>
      </c>
      <c r="M18" s="8">
        <f t="shared" si="0"/>
        <v>20</v>
      </c>
      <c r="N18" s="8">
        <f t="shared" si="0"/>
        <v>20</v>
      </c>
      <c r="O18" s="7">
        <f t="shared" si="4"/>
        <v>80</v>
      </c>
      <c r="Q18" s="8" t="s">
        <v>4</v>
      </c>
      <c r="R18" s="1">
        <f t="shared" si="5"/>
        <v>2024.0000000000002</v>
      </c>
    </row>
    <row r="19" spans="1:18">
      <c r="A19" s="3"/>
      <c r="B19" s="7" t="s">
        <v>10</v>
      </c>
      <c r="C19" s="8">
        <f>SUM(C6:C18)</f>
        <v>78</v>
      </c>
      <c r="D19" s="8">
        <f t="shared" ref="D19:F19" si="6">SUM(D6:D18)</f>
        <v>78</v>
      </c>
      <c r="E19" s="8">
        <f t="shared" si="6"/>
        <v>78</v>
      </c>
      <c r="F19" s="8">
        <f t="shared" si="6"/>
        <v>78</v>
      </c>
      <c r="G19" s="8">
        <f t="shared" si="1"/>
        <v>312</v>
      </c>
      <c r="H19" s="8">
        <f>SUM(H6:H18)</f>
        <v>26312.000000000004</v>
      </c>
      <c r="I19" s="3"/>
      <c r="J19" s="8"/>
      <c r="K19" s="7">
        <f>SUM(K6:K18)</f>
        <v>260</v>
      </c>
      <c r="L19" s="7">
        <f t="shared" ref="L19:N19" si="7">SUM(L6:L18)</f>
        <v>260</v>
      </c>
      <c r="M19" s="7">
        <f t="shared" si="7"/>
        <v>260</v>
      </c>
      <c r="N19" s="7">
        <f t="shared" si="7"/>
        <v>260</v>
      </c>
      <c r="O19" s="7">
        <f>SUM(K19:N19)</f>
        <v>1040</v>
      </c>
      <c r="Q19" s="7" t="s">
        <v>10</v>
      </c>
      <c r="R19" s="1">
        <f>SUM(R6:R18)</f>
        <v>26312.000000000004</v>
      </c>
    </row>
    <row r="20" spans="1:18">
      <c r="A20" s="3"/>
      <c r="B20" s="8" t="s">
        <v>16</v>
      </c>
      <c r="C20" s="8">
        <f>IF(C19&gt;=3,COMBIN(C19,3),0)</f>
        <v>76076</v>
      </c>
      <c r="D20" s="8">
        <f t="shared" ref="D20:F20" si="8">IF(D19&gt;=3,COMBIN(D19,3),0)</f>
        <v>76076</v>
      </c>
      <c r="E20" s="8">
        <f t="shared" si="8"/>
        <v>76076</v>
      </c>
      <c r="F20" s="8">
        <f t="shared" si="8"/>
        <v>76076</v>
      </c>
      <c r="G20" s="3"/>
      <c r="H20" s="3"/>
      <c r="I20" s="3"/>
      <c r="J20" s="3"/>
      <c r="K20" s="3"/>
      <c r="L20" s="3"/>
      <c r="M20" s="3"/>
      <c r="N20" s="3"/>
      <c r="O20" s="3"/>
    </row>
    <row r="21" spans="1:18">
      <c r="A21" s="3"/>
      <c r="H21" s="3"/>
      <c r="I21" s="3"/>
      <c r="J21" s="3"/>
      <c r="K21" s="3"/>
      <c r="L21" s="3"/>
      <c r="M21" s="3"/>
      <c r="N21" s="3"/>
      <c r="O21" s="3"/>
    </row>
    <row r="22" spans="1:18">
      <c r="A22" s="3"/>
      <c r="H22" s="3"/>
      <c r="I22" s="3"/>
      <c r="J22" s="3"/>
      <c r="K22" s="3"/>
      <c r="L22" s="3"/>
      <c r="M22" s="3"/>
      <c r="N22" s="3"/>
      <c r="O22" s="3"/>
    </row>
    <row r="23" spans="1:18">
      <c r="A23" s="3"/>
      <c r="H23" s="3"/>
      <c r="I23" s="3"/>
      <c r="J23" s="3"/>
      <c r="K23" s="3"/>
      <c r="L23" s="3"/>
      <c r="M23" s="3"/>
      <c r="N23" s="3"/>
      <c r="O23" s="3"/>
    </row>
    <row r="24" spans="1:18">
      <c r="A24" s="3"/>
      <c r="H24" s="3"/>
      <c r="I24" s="3"/>
      <c r="J24" s="3"/>
      <c r="K24" s="3"/>
      <c r="L24" s="3"/>
      <c r="M24" s="3"/>
      <c r="N24" s="3"/>
      <c r="O24" s="3"/>
    </row>
    <row r="25" spans="1:18">
      <c r="A25" s="3"/>
      <c r="B25" s="9" t="s">
        <v>14</v>
      </c>
      <c r="C25" s="9"/>
      <c r="D25" s="9"/>
      <c r="E25" s="9"/>
      <c r="F25" s="9"/>
      <c r="G25" s="9"/>
      <c r="H25" s="3"/>
      <c r="I25" s="3"/>
      <c r="J25" s="4" t="s">
        <v>21</v>
      </c>
      <c r="K25" s="4"/>
      <c r="L25" s="3"/>
      <c r="M25" s="3"/>
      <c r="N25" s="3"/>
      <c r="O25" s="3"/>
    </row>
    <row r="26" spans="1:18">
      <c r="A26" s="3"/>
      <c r="B26" s="10" t="s">
        <v>15</v>
      </c>
      <c r="C26" s="11" t="s">
        <v>5</v>
      </c>
      <c r="D26" s="11" t="s">
        <v>6</v>
      </c>
      <c r="E26" s="11" t="s">
        <v>7</v>
      </c>
      <c r="F26" s="11" t="s">
        <v>8</v>
      </c>
      <c r="G26" s="11" t="s">
        <v>10</v>
      </c>
      <c r="H26" s="3"/>
      <c r="I26" s="3"/>
      <c r="J26" s="12" t="s">
        <v>13</v>
      </c>
      <c r="K26" s="12">
        <f>SUM(C39:F39)</f>
        <v>10368</v>
      </c>
      <c r="L26" s="3"/>
      <c r="M26" s="3"/>
      <c r="N26" s="3"/>
      <c r="O26" s="3"/>
    </row>
    <row r="27" spans="1:18">
      <c r="A27" s="3"/>
      <c r="B27" s="8" t="s">
        <v>0</v>
      </c>
      <c r="C27" s="12">
        <f>C6*C7*C8</f>
        <v>216</v>
      </c>
      <c r="D27" s="12">
        <f>D6*D7*D8</f>
        <v>216</v>
      </c>
      <c r="E27" s="12">
        <f>E6*E7*E8</f>
        <v>216</v>
      </c>
      <c r="F27" s="12">
        <f>F6*F7*F8</f>
        <v>216</v>
      </c>
      <c r="G27" s="12">
        <f>G6*G7*G8</f>
        <v>13824</v>
      </c>
      <c r="H27" s="3"/>
      <c r="I27" s="3"/>
      <c r="J27" s="12" t="s">
        <v>12</v>
      </c>
      <c r="K27" s="12">
        <f>R19</f>
        <v>26312.000000000004</v>
      </c>
      <c r="L27" s="3"/>
      <c r="M27" s="3"/>
      <c r="N27" s="3"/>
      <c r="O27" s="3"/>
    </row>
    <row r="28" spans="1:18">
      <c r="A28" s="3"/>
      <c r="B28" s="8">
        <v>2</v>
      </c>
      <c r="C28" s="12">
        <f>C7*C8*C9</f>
        <v>216</v>
      </c>
      <c r="D28" s="12">
        <f>D7*D8*D9</f>
        <v>216</v>
      </c>
      <c r="E28" s="12">
        <f>E7*E8*E9</f>
        <v>216</v>
      </c>
      <c r="F28" s="12">
        <f>F7*F8*F9</f>
        <v>216</v>
      </c>
      <c r="G28" s="12">
        <f>G7*G8*G9</f>
        <v>13824</v>
      </c>
      <c r="H28" s="3"/>
      <c r="I28" s="3"/>
      <c r="J28" s="12" t="s">
        <v>18</v>
      </c>
      <c r="K28" s="12">
        <f>G39-K26</f>
        <v>155520</v>
      </c>
      <c r="L28" s="3"/>
      <c r="M28" s="3"/>
      <c r="N28" s="3"/>
      <c r="O28" s="3"/>
    </row>
    <row r="29" spans="1:18">
      <c r="A29" s="3"/>
      <c r="B29" s="8">
        <v>3</v>
      </c>
      <c r="C29" s="12">
        <f>C8*C9*C10</f>
        <v>216</v>
      </c>
      <c r="D29" s="12">
        <f>D8*D9*D10</f>
        <v>216</v>
      </c>
      <c r="E29" s="12">
        <f>E8*E9*E10</f>
        <v>216</v>
      </c>
      <c r="F29" s="12">
        <f>F8*F9*F10</f>
        <v>216</v>
      </c>
      <c r="G29" s="12">
        <f>G8*G9*G10</f>
        <v>13824</v>
      </c>
      <c r="H29" s="3"/>
      <c r="I29" s="3"/>
      <c r="J29" s="12" t="s">
        <v>19</v>
      </c>
      <c r="K29" s="12">
        <f>SUM(C20:F20)-K26-O19</f>
        <v>292896</v>
      </c>
      <c r="L29" s="3"/>
      <c r="M29" s="3"/>
      <c r="N29" s="3"/>
      <c r="O29" s="3"/>
    </row>
    <row r="30" spans="1:18">
      <c r="A30" s="3"/>
      <c r="B30" s="8">
        <v>4</v>
      </c>
      <c r="C30" s="12">
        <f>C9*C10*C11</f>
        <v>216</v>
      </c>
      <c r="D30" s="12">
        <f>D9*D10*D11</f>
        <v>216</v>
      </c>
      <c r="E30" s="12">
        <f>E9*E10*E11</f>
        <v>216</v>
      </c>
      <c r="F30" s="12">
        <f>F9*F10*F11</f>
        <v>216</v>
      </c>
      <c r="G30" s="12">
        <f>G9*G10*G11</f>
        <v>13824</v>
      </c>
      <c r="H30" s="3"/>
      <c r="I30" s="3"/>
      <c r="J30" s="12" t="s">
        <v>20</v>
      </c>
      <c r="K30" s="12">
        <f>COMBIN(G19,3)-SUM(K26:K29)</f>
        <v>4528224</v>
      </c>
      <c r="L30" s="3"/>
      <c r="M30" s="3"/>
      <c r="N30" s="3"/>
      <c r="O30" s="3"/>
    </row>
    <row r="31" spans="1:18">
      <c r="A31" s="3"/>
      <c r="B31" s="8">
        <v>5</v>
      </c>
      <c r="C31" s="12">
        <f>C10*C11*C12</f>
        <v>216</v>
      </c>
      <c r="D31" s="12">
        <f>D10*D11*D12</f>
        <v>216</v>
      </c>
      <c r="E31" s="12">
        <f>E10*E11*E12</f>
        <v>216</v>
      </c>
      <c r="F31" s="12">
        <f>F10*F11*F12</f>
        <v>216</v>
      </c>
      <c r="G31" s="12">
        <f>G10*G11*G12</f>
        <v>13824</v>
      </c>
      <c r="H31" s="3"/>
      <c r="I31" s="3"/>
      <c r="J31" s="3"/>
      <c r="K31" s="3"/>
      <c r="L31" s="3"/>
      <c r="M31" s="3"/>
      <c r="N31" s="3"/>
      <c r="O31" s="3"/>
    </row>
    <row r="32" spans="1:18">
      <c r="A32" s="3"/>
      <c r="B32" s="8">
        <v>6</v>
      </c>
      <c r="C32" s="12">
        <f>C11*C12*C13</f>
        <v>216</v>
      </c>
      <c r="D32" s="12">
        <f>D11*D12*D13</f>
        <v>216</v>
      </c>
      <c r="E32" s="12">
        <f>E11*E12*E13</f>
        <v>216</v>
      </c>
      <c r="F32" s="12">
        <f>F11*F12*F13</f>
        <v>216</v>
      </c>
      <c r="G32" s="12">
        <f>G11*G12*G13</f>
        <v>13824</v>
      </c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8">
        <v>7</v>
      </c>
      <c r="C33" s="12">
        <f>C12*C13*C14</f>
        <v>216</v>
      </c>
      <c r="D33" s="12">
        <f>D12*D13*D14</f>
        <v>216</v>
      </c>
      <c r="E33" s="12">
        <f>E12*E13*E14</f>
        <v>216</v>
      </c>
      <c r="F33" s="12">
        <f>F12*F13*F14</f>
        <v>216</v>
      </c>
      <c r="G33" s="12">
        <f>G12*G13*G14</f>
        <v>13824</v>
      </c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8">
        <v>8</v>
      </c>
      <c r="C34" s="12">
        <f>C13*C14*C15</f>
        <v>216</v>
      </c>
      <c r="D34" s="12">
        <f>D13*D14*D15</f>
        <v>216</v>
      </c>
      <c r="E34" s="12">
        <f>E13*E14*E15</f>
        <v>216</v>
      </c>
      <c r="F34" s="12">
        <f>F13*F14*F15</f>
        <v>216</v>
      </c>
      <c r="G34" s="12">
        <f>G13*G14*G15</f>
        <v>13824</v>
      </c>
      <c r="H34" s="3"/>
      <c r="I34" s="3"/>
      <c r="J34" s="3"/>
      <c r="K34" s="3"/>
      <c r="L34" s="3"/>
      <c r="M34" s="3"/>
      <c r="N34" s="3"/>
      <c r="O34" s="3"/>
    </row>
    <row r="35" spans="1:15">
      <c r="B35" s="8">
        <v>9</v>
      </c>
      <c r="C35" s="12">
        <f>C14*C15*C16</f>
        <v>216</v>
      </c>
      <c r="D35" s="12">
        <f>D14*D15*D16</f>
        <v>216</v>
      </c>
      <c r="E35" s="12">
        <f>E14*E15*E16</f>
        <v>216</v>
      </c>
      <c r="F35" s="12">
        <f>F14*F15*F16</f>
        <v>216</v>
      </c>
      <c r="G35" s="12">
        <f>G14*G15*G16</f>
        <v>13824</v>
      </c>
    </row>
    <row r="36" spans="1:15">
      <c r="B36" s="8" t="s">
        <v>1</v>
      </c>
      <c r="C36" s="12">
        <f>C15*C16*C17</f>
        <v>216</v>
      </c>
      <c r="D36" s="12">
        <f>D15*D16*D17</f>
        <v>216</v>
      </c>
      <c r="E36" s="12">
        <f>E15*E16*E17</f>
        <v>216</v>
      </c>
      <c r="F36" s="12">
        <f>F15*F16*F17</f>
        <v>216</v>
      </c>
      <c r="G36" s="12">
        <f>G15*G16*G17</f>
        <v>13824</v>
      </c>
    </row>
    <row r="37" spans="1:15">
      <c r="B37" s="8" t="s">
        <v>2</v>
      </c>
      <c r="C37" s="12">
        <f>C16*C17*C18</f>
        <v>216</v>
      </c>
      <c r="D37" s="12">
        <f>D16*D17*D18</f>
        <v>216</v>
      </c>
      <c r="E37" s="12">
        <f>E16*E17*E18</f>
        <v>216</v>
      </c>
      <c r="F37" s="12">
        <f>F16*F17*F18</f>
        <v>216</v>
      </c>
      <c r="G37" s="12">
        <f>G16*G17*G18</f>
        <v>13824</v>
      </c>
    </row>
    <row r="38" spans="1:15">
      <c r="B38" s="8" t="s">
        <v>3</v>
      </c>
      <c r="C38" s="12">
        <f>C17*C18*C6</f>
        <v>216</v>
      </c>
      <c r="D38" s="12">
        <f>D17*D18*D6</f>
        <v>216</v>
      </c>
      <c r="E38" s="12">
        <f>E17*E18*E6</f>
        <v>216</v>
      </c>
      <c r="F38" s="12">
        <f>F17*F18*F6</f>
        <v>216</v>
      </c>
      <c r="G38" s="12">
        <f>G17*G18*G6</f>
        <v>13824</v>
      </c>
    </row>
    <row r="39" spans="1:15">
      <c r="B39" s="7" t="s">
        <v>10</v>
      </c>
      <c r="C39" s="13">
        <f>SUM(C27:C38)</f>
        <v>2592</v>
      </c>
      <c r="D39" s="13">
        <f t="shared" ref="D39:G39" si="9">SUM(D27:D38)</f>
        <v>2592</v>
      </c>
      <c r="E39" s="13">
        <f t="shared" si="9"/>
        <v>2592</v>
      </c>
      <c r="F39" s="13">
        <f t="shared" si="9"/>
        <v>2592</v>
      </c>
      <c r="G39" s="13">
        <f t="shared" si="9"/>
        <v>165888</v>
      </c>
    </row>
  </sheetData>
  <mergeCells count="5">
    <mergeCell ref="Q4:R4"/>
    <mergeCell ref="J25:K25"/>
    <mergeCell ref="B4:H4"/>
    <mergeCell ref="J4:O4"/>
    <mergeCell ref="B25:G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</vt:lpstr>
      <vt:lpstr>Scratch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2014-08-04T16:37:08Z</dcterms:created>
  <dcterms:modified xsi:type="dcterms:W3CDTF">2014-08-04T17:00:03Z</dcterms:modified>
</cp:coreProperties>
</file>